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5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<sst xmlns="http://schemas.openxmlformats.org/spreadsheetml/2006/main" count="598" uniqueCount="78">
  <si>
    <t>ПРЕГЛЕД  на средниот успех на учениците по наставни предмети на крајот ОД НАСТАВНАТА  2018/19 година во училиштето: Даме Груев-Куклиш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</si>
  <si>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</si>
  <si>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</si>
  <si>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</si>
  <si>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</si>
  <si>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</si>
  <si>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</si>
  <si>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</si>
  <si>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</si>
  <si>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</si>
  <si>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</si>
  <si>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</si>
  <si>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</si>
  <si>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</si>
  <si>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</si>
  <si>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</si>
  <si>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</si>
  <si>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</si>
  <si>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</si>
  <si>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</si>
  <si>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 Италијански</t>
  </si>
  <si>
    <t>ВТОР СТРАНСКИ  Француски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</si>
  <si>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</si>
  <si>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</si>
  <si>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</si>
  <si>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</si>
  <si>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</si>
  <si>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</si>
  <si>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</si>
  <si>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 xml:space="preserve">СЕДМО ОДДЕЛЕНИЕ </t>
  </si>
  <si>
    <t>ВТОР СТРАНСКИ ЈАЗИК Француски</t>
  </si>
  <si>
    <t>МУЗИЧКО ОБРАЗОВАНИЕ</t>
  </si>
  <si>
    <t>ИНФОРМАТИК</t>
  </si>
  <si>
    <t>ЕТИКА</t>
  </si>
  <si>
    <t>БИОЛОГИЈА</t>
  </si>
  <si>
    <t xml:space="preserve">ОСМО ОДДЕЛЕНИЕ </t>
  </si>
  <si>
    <t>АНГЛИСКИ Ј.</t>
  </si>
  <si>
    <r>
      <t>В</t>
    </r>
    <r>
      <rPr>
        <b/>
        <sz val="8"/>
        <rFont val="Arial"/>
        <family val="2"/>
      </rPr>
      <t>ТОР СТРАНСКИ Ј</t>
    </r>
    <r>
      <rPr>
        <b/>
        <sz val="10"/>
        <rFont val="Arial"/>
        <family val="2"/>
      </rPr>
      <t>.Француски</t>
    </r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</si>
  <si>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</si>
  <si>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</si>
  <si>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</si>
  <si>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</si>
  <si>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</si>
  <si>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</si>
  <si>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</si>
  <si>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</si>
  <si>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</si>
  <si>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</si>
  <si>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</si>
  <si>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</si>
  <si>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</si>
  <si>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</si>
  <si>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</si>
  <si>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</si>
  <si>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</si>
  <si>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</si>
  <si>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</si>
  <si>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</si>
  <si>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</si>
  <si>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</si>
  <si>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</si>
  <si>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</si>
  <si>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</si>
  <si>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</si>
  <si>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</si>
  <si>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</si>
  <si>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</si>
  <si>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</si>
  <si>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</si>
  <si>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</si>
  <si>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</si>
  <si>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</si>
  <si>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ВТОР СТРАНСКИ Ј Француски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</si>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</sst>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3" xfId="20" applyFont="1" applyBorder="1" applyAlignment="1">
      <alignment horizontal="left" vertical="center" wrapText="1"/>
      <protection/>
    </xf>
    <xf numFmtId="164" fontId="8" fillId="0" borderId="1" xfId="0" applyFont="1" applyBorder="1" applyAlignment="1">
      <alignment horizontal="left"/>
    </xf>
    <xf numFmtId="164" fontId="8" fillId="0" borderId="3" xfId="0" applyFont="1" applyBorder="1" applyAlignment="1">
      <alignment horizontal="left" wrapText="1"/>
    </xf>
    <xf numFmtId="164" fontId="8" fillId="0" borderId="1" xfId="0" applyFont="1" applyBorder="1" applyAlignment="1">
      <alignment horizontal="left" wrapText="1"/>
    </xf>
    <xf numFmtId="164" fontId="8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9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7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15</v>
      </c>
      <c r="C7" s="7">
        <v>14</v>
      </c>
      <c r="D7" s="9">
        <v>7</v>
      </c>
      <c r="E7" s="7">
        <v>1</v>
      </c>
      <c r="F7" s="9">
        <v>14</v>
      </c>
      <c r="G7" s="7">
        <v>5</v>
      </c>
      <c r="H7" s="9">
        <v>4</v>
      </c>
      <c r="I7" s="7">
        <v>1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9">B7+D7+F7+H7+J7+L7</f>
        <v>40</v>
      </c>
      <c r="O7" s="7">
        <f aca="true" t="shared" si="1" ref="O7:O19">C7+E7+G7+I7+K7+M7</f>
        <v>21</v>
      </c>
      <c r="P7" s="12">
        <f aca="true" t="shared" si="2" ref="P7:P16">SUM(B7*5+D7*4+F7*3+H7*2+J7*1)/N7</f>
        <v>3.825</v>
      </c>
      <c r="Q7" s="13">
        <f aca="true" t="shared" si="3" ref="Q7:Q16">SUM(C7*5+E7*4+G7*3+I7*2+K7*1)/O7</f>
        <v>4.333333333333333</v>
      </c>
      <c r="R7" s="14">
        <f aca="true" t="shared" si="4" ref="R7:R19">Q7-P7</f>
        <v>0.5083333333333329</v>
      </c>
    </row>
    <row r="8" spans="1:18" ht="29.25" customHeight="1">
      <c r="A8" s="11" t="s">
        <v>18</v>
      </c>
      <c r="B8" s="9">
        <v>14</v>
      </c>
      <c r="C8" s="7">
        <v>14</v>
      </c>
      <c r="D8" s="9">
        <v>10</v>
      </c>
      <c r="E8" s="7">
        <v>4</v>
      </c>
      <c r="F8" s="9">
        <v>12</v>
      </c>
      <c r="G8" s="7">
        <v>2</v>
      </c>
      <c r="H8" s="9">
        <v>4</v>
      </c>
      <c r="I8" s="7">
        <v>1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40</v>
      </c>
      <c r="O8" s="7">
        <f t="shared" si="1"/>
        <v>21</v>
      </c>
      <c r="P8" s="12">
        <f t="shared" si="2"/>
        <v>3.85</v>
      </c>
      <c r="Q8" s="13">
        <f t="shared" si="3"/>
        <v>4.476190476190476</v>
      </c>
      <c r="R8" s="14">
        <f t="shared" si="4"/>
        <v>0.6261904761904762</v>
      </c>
    </row>
    <row r="9" spans="1:18" ht="33.75" customHeight="1">
      <c r="A9" s="11" t="s">
        <v>19</v>
      </c>
      <c r="B9" s="9">
        <v>18</v>
      </c>
      <c r="C9" s="7">
        <v>14</v>
      </c>
      <c r="D9" s="9">
        <v>6</v>
      </c>
      <c r="E9" s="7">
        <v>4</v>
      </c>
      <c r="F9" s="9">
        <v>11</v>
      </c>
      <c r="G9" s="7">
        <v>2</v>
      </c>
      <c r="H9" s="9">
        <v>5</v>
      </c>
      <c r="I9" s="7">
        <v>1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40</v>
      </c>
      <c r="O9" s="7">
        <f t="shared" si="1"/>
        <v>21</v>
      </c>
      <c r="P9" s="12">
        <f t="shared" si="2"/>
        <v>3.925</v>
      </c>
      <c r="Q9" s="13">
        <f>SUM(C9*5+E9*4+G9*3+I9*2+K9*1)/O9</f>
        <v>4.476190476190476</v>
      </c>
      <c r="R9" s="14">
        <f t="shared" si="4"/>
        <v>0.5511904761904765</v>
      </c>
    </row>
    <row r="10" spans="1:18" ht="33.75" customHeight="1">
      <c r="A10" s="15" t="s">
        <v>20</v>
      </c>
      <c r="B10" s="9">
        <v>5</v>
      </c>
      <c r="C10" s="7">
        <v>4</v>
      </c>
      <c r="D10" s="9">
        <v>3</v>
      </c>
      <c r="E10" s="7">
        <v>1</v>
      </c>
      <c r="F10" s="9">
        <v>5</v>
      </c>
      <c r="G10" s="7">
        <v>1</v>
      </c>
      <c r="H10" s="9">
        <v>2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15</v>
      </c>
      <c r="O10" s="7">
        <v>6</v>
      </c>
      <c r="P10" s="12">
        <f>SUM(B10*5+D10*4+F10*3+H10*2+J10*1)/N10</f>
        <v>3.7333333333333334</v>
      </c>
      <c r="Q10" s="13">
        <f>SUM(C10*5+E10*4+G10*3+I10*2+K10*1)/O10</f>
        <v>4.5</v>
      </c>
      <c r="R10" s="14">
        <v>0.77</v>
      </c>
    </row>
    <row r="11" spans="1:18" ht="30.75" customHeight="1">
      <c r="A11" s="15" t="s">
        <v>21</v>
      </c>
      <c r="B11" s="9">
        <v>7</v>
      </c>
      <c r="C11" s="7">
        <v>7</v>
      </c>
      <c r="D11" s="9">
        <v>4</v>
      </c>
      <c r="E11" s="7">
        <v>4</v>
      </c>
      <c r="F11" s="9">
        <v>11</v>
      </c>
      <c r="G11" s="7">
        <v>3</v>
      </c>
      <c r="H11" s="9">
        <v>3</v>
      </c>
      <c r="I11" s="7">
        <v>1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25</v>
      </c>
      <c r="O11" s="7">
        <f t="shared" si="1"/>
        <v>15</v>
      </c>
      <c r="P11" s="12">
        <f t="shared" si="2"/>
        <v>3.6</v>
      </c>
      <c r="Q11" s="13">
        <f t="shared" si="3"/>
        <v>4.133333333333334</v>
      </c>
      <c r="R11" s="14">
        <f t="shared" si="4"/>
        <v>0.5333333333333337</v>
      </c>
    </row>
    <row r="12" spans="1:18" ht="30.75" customHeight="1">
      <c r="A12" s="11" t="s">
        <v>22</v>
      </c>
      <c r="B12" s="9">
        <v>17</v>
      </c>
      <c r="C12" s="7">
        <v>14</v>
      </c>
      <c r="D12" s="9">
        <v>11</v>
      </c>
      <c r="E12" s="7">
        <v>6</v>
      </c>
      <c r="F12" s="9">
        <v>9</v>
      </c>
      <c r="G12" s="7">
        <v>0</v>
      </c>
      <c r="H12" s="9">
        <v>3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40</v>
      </c>
      <c r="O12" s="7">
        <f t="shared" si="1"/>
        <v>21</v>
      </c>
      <c r="P12" s="12">
        <f t="shared" si="2"/>
        <v>4.05</v>
      </c>
      <c r="Q12" s="13">
        <f t="shared" si="3"/>
        <v>4.571428571428571</v>
      </c>
      <c r="R12" s="14">
        <f t="shared" si="4"/>
        <v>0.5214285714285714</v>
      </c>
    </row>
    <row r="13" spans="1:18" ht="30" customHeight="1">
      <c r="A13" s="11" t="s">
        <v>23</v>
      </c>
      <c r="B13" s="9">
        <v>15</v>
      </c>
      <c r="C13" s="7">
        <v>14</v>
      </c>
      <c r="D13" s="9">
        <v>15</v>
      </c>
      <c r="E13" s="7">
        <v>6</v>
      </c>
      <c r="F13" s="9">
        <v>9</v>
      </c>
      <c r="G13" s="7">
        <v>1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40</v>
      </c>
      <c r="O13" s="7">
        <f t="shared" si="1"/>
        <v>21</v>
      </c>
      <c r="P13" s="12">
        <f t="shared" si="2"/>
        <v>4.1</v>
      </c>
      <c r="Q13" s="13">
        <f t="shared" si="3"/>
        <v>4.619047619047619</v>
      </c>
      <c r="R13" s="14">
        <f t="shared" si="4"/>
        <v>0.519047619047619</v>
      </c>
    </row>
    <row r="14" spans="1:18" ht="36.75" customHeight="1">
      <c r="A14" s="11" t="s">
        <v>24</v>
      </c>
      <c r="B14" s="9">
        <v>15</v>
      </c>
      <c r="C14" s="7">
        <v>13</v>
      </c>
      <c r="D14" s="9">
        <v>10</v>
      </c>
      <c r="E14" s="7">
        <v>4</v>
      </c>
      <c r="F14" s="9">
        <v>13</v>
      </c>
      <c r="G14" s="7">
        <v>3</v>
      </c>
      <c r="H14" s="9">
        <v>2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40</v>
      </c>
      <c r="O14" s="7">
        <f t="shared" si="1"/>
        <v>21</v>
      </c>
      <c r="P14" s="12">
        <f t="shared" si="2"/>
        <v>3.95</v>
      </c>
      <c r="Q14" s="13">
        <f t="shared" si="3"/>
        <v>4.380952380952381</v>
      </c>
      <c r="R14" s="14">
        <f t="shared" si="4"/>
        <v>0.4309523809523812</v>
      </c>
    </row>
    <row r="15" spans="1:18" ht="28.5" customHeight="1">
      <c r="A15" s="11" t="s">
        <v>25</v>
      </c>
      <c r="B15" s="9">
        <v>16</v>
      </c>
      <c r="C15" s="7">
        <v>15</v>
      </c>
      <c r="D15" s="9">
        <v>12</v>
      </c>
      <c r="E15" s="7">
        <v>4</v>
      </c>
      <c r="F15" s="9">
        <v>8</v>
      </c>
      <c r="G15" s="7">
        <v>1</v>
      </c>
      <c r="H15" s="9">
        <v>4</v>
      </c>
      <c r="I15" s="7">
        <v>1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40</v>
      </c>
      <c r="O15" s="7">
        <f t="shared" si="1"/>
        <v>21</v>
      </c>
      <c r="P15" s="12">
        <f t="shared" si="2"/>
        <v>4</v>
      </c>
      <c r="Q15" s="13">
        <f t="shared" si="3"/>
        <v>4.571428571428571</v>
      </c>
      <c r="R15" s="14">
        <f t="shared" si="4"/>
        <v>0.5714285714285712</v>
      </c>
    </row>
    <row r="16" spans="1:18" ht="36.75" customHeight="1">
      <c r="A16" s="11" t="s">
        <v>26</v>
      </c>
      <c r="B16" s="9">
        <v>15</v>
      </c>
      <c r="C16" s="7">
        <v>14</v>
      </c>
      <c r="D16" s="9">
        <v>10</v>
      </c>
      <c r="E16" s="7">
        <v>4</v>
      </c>
      <c r="F16" s="9">
        <v>9</v>
      </c>
      <c r="G16" s="7">
        <v>2</v>
      </c>
      <c r="H16" s="9">
        <v>6</v>
      </c>
      <c r="I16" s="7">
        <v>1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40</v>
      </c>
      <c r="O16" s="7">
        <f t="shared" si="1"/>
        <v>21</v>
      </c>
      <c r="P16" s="12">
        <f t="shared" si="2"/>
        <v>3.85</v>
      </c>
      <c r="Q16" s="13">
        <f t="shared" si="3"/>
        <v>4.476190476190476</v>
      </c>
      <c r="R16" s="14">
        <f t="shared" si="4"/>
        <v>0.6261904761904762</v>
      </c>
    </row>
    <row r="17" spans="1:18" ht="12.75" customHeight="1" hidden="1">
      <c r="A17" s="16" t="s">
        <v>26</v>
      </c>
      <c r="B17" s="9">
        <v>19</v>
      </c>
      <c r="C17" s="7">
        <v>5</v>
      </c>
      <c r="D17" s="9">
        <v>8</v>
      </c>
      <c r="E17" s="7">
        <v>3</v>
      </c>
      <c r="F17" s="9">
        <v>7</v>
      </c>
      <c r="G17" s="7">
        <v>1</v>
      </c>
      <c r="H17" s="9">
        <v>1</v>
      </c>
      <c r="I17" s="7">
        <v>0</v>
      </c>
      <c r="J17" s="9">
        <v>1</v>
      </c>
      <c r="K17" s="7">
        <v>0</v>
      </c>
      <c r="L17" s="9">
        <v>0</v>
      </c>
      <c r="M17" s="7">
        <v>0</v>
      </c>
      <c r="N17" s="9">
        <f t="shared" si="0"/>
        <v>36</v>
      </c>
      <c r="O17" s="7">
        <f t="shared" si="1"/>
        <v>9</v>
      </c>
      <c r="P17" s="12">
        <f>SUM(B17*5+D17*4+F17*3+H17*2+J17*1)/N17</f>
        <v>4.194444444444445</v>
      </c>
      <c r="Q17" s="17"/>
      <c r="R17" s="14">
        <f t="shared" si="4"/>
        <v>-4.194444444444445</v>
      </c>
    </row>
    <row r="18" spans="1:18" ht="12.75" customHeight="1" hidden="1">
      <c r="A18" s="16" t="s">
        <v>27</v>
      </c>
      <c r="B18" s="9">
        <v>9</v>
      </c>
      <c r="C18" s="7">
        <v>5</v>
      </c>
      <c r="D18" s="9">
        <v>9</v>
      </c>
      <c r="E18" s="7">
        <v>3</v>
      </c>
      <c r="F18" s="9">
        <v>0</v>
      </c>
      <c r="G18" s="7">
        <v>0</v>
      </c>
      <c r="H18" s="9">
        <v>0</v>
      </c>
      <c r="I18" s="7">
        <v>0</v>
      </c>
      <c r="J18" s="9">
        <v>0</v>
      </c>
      <c r="K18" s="7">
        <v>0</v>
      </c>
      <c r="L18" s="9">
        <v>0</v>
      </c>
      <c r="M18" s="7">
        <v>0</v>
      </c>
      <c r="N18" s="9">
        <f t="shared" si="0"/>
        <v>18</v>
      </c>
      <c r="O18" s="7">
        <f t="shared" si="1"/>
        <v>8</v>
      </c>
      <c r="P18" s="12">
        <f>SUM(B18*5+D18*4+F18*3+H18*2+J18*1)/N18</f>
        <v>4.5</v>
      </c>
      <c r="Q18" s="17"/>
      <c r="R18" s="14">
        <f t="shared" si="4"/>
        <v>-4.5</v>
      </c>
    </row>
    <row r="19" spans="1:18" s="19" customFormat="1" ht="12.75" customHeight="1" hidden="1">
      <c r="A19" s="16" t="s">
        <v>28</v>
      </c>
      <c r="B19" s="9">
        <f aca="true" t="shared" si="5" ref="B19:M19">SUM(B7:B18)</f>
        <v>165</v>
      </c>
      <c r="C19" s="7">
        <f t="shared" si="5"/>
        <v>133</v>
      </c>
      <c r="D19" s="9">
        <f t="shared" si="5"/>
        <v>105</v>
      </c>
      <c r="E19" s="7">
        <f t="shared" si="5"/>
        <v>44</v>
      </c>
      <c r="F19" s="9">
        <f t="shared" si="5"/>
        <v>108</v>
      </c>
      <c r="G19" s="7">
        <f t="shared" si="5"/>
        <v>21</v>
      </c>
      <c r="H19" s="9">
        <f t="shared" si="5"/>
        <v>35</v>
      </c>
      <c r="I19" s="7">
        <f t="shared" si="5"/>
        <v>8</v>
      </c>
      <c r="J19" s="9">
        <f t="shared" si="5"/>
        <v>1</v>
      </c>
      <c r="K19" s="7">
        <f t="shared" si="5"/>
        <v>0</v>
      </c>
      <c r="L19" s="9">
        <f t="shared" si="5"/>
        <v>0</v>
      </c>
      <c r="M19" s="7">
        <f t="shared" si="5"/>
        <v>0</v>
      </c>
      <c r="N19" s="9">
        <f t="shared" si="0"/>
        <v>414</v>
      </c>
      <c r="O19" s="7">
        <f t="shared" si="1"/>
        <v>206</v>
      </c>
      <c r="P19" s="12">
        <f>SUM(B19*5+D19*4+F19*3+H19*2+J19*1)/N19</f>
        <v>3.9613526570048307</v>
      </c>
      <c r="Q19" s="18"/>
      <c r="R19" s="14">
        <f t="shared" si="4"/>
        <v>-3.9613526570048307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29" t="s">
        <v>64</v>
      </c>
      <c r="B3" s="29"/>
      <c r="C3" s="29"/>
      <c r="D3" s="29"/>
      <c r="E3" s="29"/>
      <c r="F3" s="29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1" t="s">
        <v>47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1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1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1" t="s">
        <v>58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1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1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1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1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1" t="s">
        <v>55</v>
      </c>
      <c r="B16" s="32">
        <f aca="true" t="shared" si="3" ref="B16:O16">B7+B8+B9+B10+B11+B12+B13+B14+B15</f>
        <v>189</v>
      </c>
      <c r="C16" s="33">
        <f t="shared" si="3"/>
        <v>108</v>
      </c>
      <c r="D16" s="32">
        <f t="shared" si="3"/>
        <v>53</v>
      </c>
      <c r="E16" s="33">
        <f t="shared" si="3"/>
        <v>29</v>
      </c>
      <c r="F16" s="32">
        <f t="shared" si="3"/>
        <v>38</v>
      </c>
      <c r="G16" s="33">
        <f t="shared" si="3"/>
        <v>19</v>
      </c>
      <c r="H16" s="32">
        <f t="shared" si="3"/>
        <v>22</v>
      </c>
      <c r="I16" s="33">
        <f t="shared" si="3"/>
        <v>5</v>
      </c>
      <c r="J16" s="32">
        <f t="shared" si="3"/>
        <v>2</v>
      </c>
      <c r="K16" s="33">
        <f t="shared" si="3"/>
        <v>0</v>
      </c>
      <c r="L16" s="32">
        <f t="shared" si="3"/>
        <v>0</v>
      </c>
      <c r="M16" s="33">
        <f t="shared" si="3"/>
        <v>0</v>
      </c>
      <c r="N16" s="32">
        <f t="shared" si="3"/>
        <v>304</v>
      </c>
      <c r="O16" s="33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5" s="4" customFormat="1" ht="22.5" customHeight="1">
      <c r="A3" s="5" t="s">
        <v>65</v>
      </c>
      <c r="B3" s="5"/>
      <c r="C3" s="5"/>
      <c r="D3" s="5"/>
      <c r="E3" s="5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7" t="s">
        <v>3</v>
      </c>
      <c r="M4" s="27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8" t="s">
        <v>46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28" t="s">
        <v>47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28" t="s">
        <v>48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28" t="s">
        <v>49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28" t="s">
        <v>50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28" t="s">
        <v>51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28" t="s">
        <v>52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28" t="s">
        <v>53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28" t="s">
        <v>54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19" customFormat="1" ht="22.5" customHeight="1">
      <c r="A16" s="9" t="s">
        <v>55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29" t="s">
        <v>66</v>
      </c>
      <c r="B3" s="29"/>
      <c r="C3" s="29"/>
      <c r="D3" s="29"/>
      <c r="E3" s="29"/>
      <c r="F3" s="29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1" t="s">
        <v>47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1" t="s">
        <v>48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1" t="s">
        <v>49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1" t="s">
        <v>58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1" t="s">
        <v>51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1" t="s">
        <v>52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1" t="s">
        <v>53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1" t="s">
        <v>54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19" customFormat="1" ht="22.5" customHeight="1">
      <c r="A16" s="9" t="s">
        <v>55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7" s="4" customFormat="1" ht="22.5" customHeight="1">
      <c r="A3" s="29" t="s">
        <v>67</v>
      </c>
      <c r="B3" s="29"/>
      <c r="C3" s="29"/>
      <c r="D3" s="29"/>
      <c r="E3" s="29"/>
      <c r="F3" s="29"/>
      <c r="G3" s="29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7" t="s">
        <v>3</v>
      </c>
      <c r="M4" s="27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8" t="s">
        <v>46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28" t="s">
        <v>47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28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28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28" t="s">
        <v>50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28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28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28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28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19" customFormat="1" ht="22.5" customHeight="1">
      <c r="A16" s="9" t="s">
        <v>55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7" s="4" customFormat="1" ht="22.5" customHeight="1">
      <c r="A3" s="29" t="s">
        <v>68</v>
      </c>
      <c r="B3" s="29"/>
      <c r="C3" s="29"/>
      <c r="D3" s="29"/>
      <c r="E3" s="29"/>
      <c r="F3" s="29"/>
      <c r="G3" s="29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7" t="s">
        <v>3</v>
      </c>
      <c r="M4" s="27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8" t="s">
        <v>46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28" t="s">
        <v>47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28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28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28" t="s">
        <v>50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28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28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28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28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19" customFormat="1" ht="22.5" customHeight="1">
      <c r="A16" s="9" t="s">
        <v>55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7">
      <selection activeCell="A1" sqref="A1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69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25.5" customHeight="1">
      <c r="A7" s="11" t="s">
        <v>70</v>
      </c>
      <c r="B7" s="9">
        <v>9</v>
      </c>
      <c r="C7" s="7">
        <v>8</v>
      </c>
      <c r="D7" s="9">
        <v>13</v>
      </c>
      <c r="E7" s="7">
        <v>7</v>
      </c>
      <c r="F7" s="9">
        <v>6</v>
      </c>
      <c r="G7" s="7">
        <v>2</v>
      </c>
      <c r="H7" s="9">
        <v>7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22">B7+D7+F7+H7+J7+L7</f>
        <v>35</v>
      </c>
      <c r="O7" s="7">
        <f aca="true" t="shared" si="1" ref="O7:O22">C7+E7+G7+I7+K7+M7</f>
        <v>19</v>
      </c>
      <c r="P7" s="12">
        <f aca="true" t="shared" si="2" ref="P7:P19">SUM(B7*5+D7*4+F7*3+H7*2+J7*1)/N7</f>
        <v>3.6857142857142855</v>
      </c>
      <c r="Q7" s="13">
        <f aca="true" t="shared" si="3" ref="Q7:Q19">SUM(C7*5+E7*4+G7*3+I7*2+K7*1)/O7</f>
        <v>4.105263157894737</v>
      </c>
      <c r="R7" s="14">
        <f aca="true" t="shared" si="4" ref="R7:R22">Q7-P7</f>
        <v>0.41954887218045167</v>
      </c>
    </row>
    <row r="8" spans="1:18" ht="24.75" customHeight="1">
      <c r="A8" s="11" t="s">
        <v>18</v>
      </c>
      <c r="B8" s="9">
        <v>7</v>
      </c>
      <c r="C8" s="7">
        <v>7</v>
      </c>
      <c r="D8" s="9">
        <v>9</v>
      </c>
      <c r="E8" s="7">
        <v>6</v>
      </c>
      <c r="F8" s="9">
        <v>15</v>
      </c>
      <c r="G8" s="7">
        <v>5</v>
      </c>
      <c r="H8" s="9">
        <v>4</v>
      </c>
      <c r="I8" s="7">
        <v>1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35</v>
      </c>
      <c r="O8" s="7">
        <f t="shared" si="1"/>
        <v>19</v>
      </c>
      <c r="P8" s="12">
        <f t="shared" si="2"/>
        <v>3.5428571428571427</v>
      </c>
      <c r="Q8" s="13">
        <f t="shared" si="3"/>
        <v>4</v>
      </c>
      <c r="R8" s="14">
        <f t="shared" si="4"/>
        <v>0.4571428571428573</v>
      </c>
    </row>
    <row r="9" spans="1:18" ht="24.75" customHeight="1">
      <c r="A9" s="11" t="s">
        <v>71</v>
      </c>
      <c r="B9" s="9">
        <v>9</v>
      </c>
      <c r="C9" s="7">
        <v>6</v>
      </c>
      <c r="D9" s="9">
        <v>14</v>
      </c>
      <c r="E9" s="7">
        <v>10</v>
      </c>
      <c r="F9" s="9">
        <v>7</v>
      </c>
      <c r="G9" s="7">
        <v>1</v>
      </c>
      <c r="H9" s="9">
        <v>5</v>
      </c>
      <c r="I9" s="7">
        <v>2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35</v>
      </c>
      <c r="O9" s="7">
        <f t="shared" si="1"/>
        <v>19</v>
      </c>
      <c r="P9" s="12">
        <f t="shared" si="2"/>
        <v>3.7714285714285714</v>
      </c>
      <c r="Q9" s="13">
        <f t="shared" si="3"/>
        <v>4.052631578947368</v>
      </c>
      <c r="R9" s="14">
        <f t="shared" si="4"/>
        <v>0.2812030075187968</v>
      </c>
    </row>
    <row r="10" spans="1:18" ht="24.75" customHeight="1">
      <c r="A10" s="15" t="s">
        <v>72</v>
      </c>
      <c r="B10" s="9">
        <v>4</v>
      </c>
      <c r="C10" s="7">
        <v>4</v>
      </c>
      <c r="D10" s="9">
        <v>13</v>
      </c>
      <c r="E10" s="7">
        <v>10</v>
      </c>
      <c r="F10" s="9">
        <v>9</v>
      </c>
      <c r="G10" s="7">
        <v>3</v>
      </c>
      <c r="H10" s="9">
        <v>9</v>
      </c>
      <c r="I10" s="7">
        <v>2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35</v>
      </c>
      <c r="O10" s="7">
        <f t="shared" si="1"/>
        <v>19</v>
      </c>
      <c r="P10" s="12">
        <f t="shared" si="2"/>
        <v>3.342857142857143</v>
      </c>
      <c r="Q10" s="13">
        <f t="shared" si="3"/>
        <v>3.8421052631578947</v>
      </c>
      <c r="R10" s="14">
        <f t="shared" si="4"/>
        <v>0.4992481203007517</v>
      </c>
    </row>
    <row r="11" spans="1:18" ht="25.5" customHeight="1">
      <c r="A11" s="11" t="s">
        <v>73</v>
      </c>
      <c r="B11" s="9">
        <v>23</v>
      </c>
      <c r="C11" s="7">
        <v>17</v>
      </c>
      <c r="D11" s="9">
        <v>8</v>
      </c>
      <c r="E11" s="7">
        <v>1</v>
      </c>
      <c r="F11" s="9">
        <v>4</v>
      </c>
      <c r="G11" s="7">
        <v>1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35</v>
      </c>
      <c r="O11" s="7">
        <f t="shared" si="1"/>
        <v>19</v>
      </c>
      <c r="P11" s="12">
        <f t="shared" si="2"/>
        <v>4.542857142857143</v>
      </c>
      <c r="Q11" s="13">
        <f t="shared" si="3"/>
        <v>4.842105263157895</v>
      </c>
      <c r="R11" s="14">
        <f t="shared" si="4"/>
        <v>0.299248120300752</v>
      </c>
    </row>
    <row r="12" spans="1:18" ht="24.75" customHeight="1">
      <c r="A12" s="11" t="s">
        <v>25</v>
      </c>
      <c r="B12" s="9">
        <v>4</v>
      </c>
      <c r="C12" s="7">
        <v>3</v>
      </c>
      <c r="D12" s="9">
        <v>13</v>
      </c>
      <c r="E12" s="7">
        <v>8</v>
      </c>
      <c r="F12" s="9">
        <v>12</v>
      </c>
      <c r="G12" s="7">
        <v>6</v>
      </c>
      <c r="H12" s="9">
        <v>6</v>
      </c>
      <c r="I12" s="7">
        <v>2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35</v>
      </c>
      <c r="O12" s="7">
        <f t="shared" si="1"/>
        <v>19</v>
      </c>
      <c r="P12" s="12">
        <f t="shared" si="2"/>
        <v>3.4285714285714284</v>
      </c>
      <c r="Q12" s="13">
        <f t="shared" si="3"/>
        <v>3.6315789473684212</v>
      </c>
      <c r="R12" s="14">
        <f t="shared" si="4"/>
        <v>0.20300751879699286</v>
      </c>
    </row>
    <row r="13" spans="1:18" ht="24.75" customHeight="1">
      <c r="A13" s="11" t="s">
        <v>26</v>
      </c>
      <c r="B13" s="9">
        <v>10</v>
      </c>
      <c r="C13" s="7">
        <v>8</v>
      </c>
      <c r="D13" s="9">
        <v>12</v>
      </c>
      <c r="E13" s="7">
        <v>6</v>
      </c>
      <c r="F13" s="9">
        <v>7</v>
      </c>
      <c r="G13" s="7">
        <v>4</v>
      </c>
      <c r="H13" s="9">
        <v>6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35</v>
      </c>
      <c r="O13" s="7">
        <f t="shared" si="1"/>
        <v>19</v>
      </c>
      <c r="P13" s="12">
        <f t="shared" si="2"/>
        <v>3.742857142857143</v>
      </c>
      <c r="Q13" s="13">
        <f t="shared" si="3"/>
        <v>4.105263157894737</v>
      </c>
      <c r="R13" s="14">
        <f t="shared" si="4"/>
        <v>0.3624060150375943</v>
      </c>
    </row>
    <row r="14" spans="1:18" ht="23.25" customHeight="1">
      <c r="A14" s="11" t="s">
        <v>74</v>
      </c>
      <c r="B14" s="9">
        <v>13</v>
      </c>
      <c r="C14" s="7">
        <v>9</v>
      </c>
      <c r="D14" s="9">
        <v>11</v>
      </c>
      <c r="E14" s="7">
        <v>8</v>
      </c>
      <c r="F14" s="9">
        <v>7</v>
      </c>
      <c r="G14" s="7">
        <v>0</v>
      </c>
      <c r="H14" s="9">
        <v>4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35</v>
      </c>
      <c r="O14" s="7">
        <f t="shared" si="1"/>
        <v>19</v>
      </c>
      <c r="P14" s="12">
        <f t="shared" si="2"/>
        <v>3.942857142857143</v>
      </c>
      <c r="Q14" s="13">
        <f t="shared" si="3"/>
        <v>4.2631578947368425</v>
      </c>
      <c r="R14" s="14">
        <f t="shared" si="4"/>
        <v>0.3203007518796994</v>
      </c>
    </row>
    <row r="15" spans="1:18" ht="25.5" customHeight="1">
      <c r="A15" s="11" t="s">
        <v>34</v>
      </c>
      <c r="B15" s="9">
        <v>9</v>
      </c>
      <c r="C15" s="7">
        <v>7</v>
      </c>
      <c r="D15" s="9">
        <v>7</v>
      </c>
      <c r="E15" s="7">
        <v>5</v>
      </c>
      <c r="F15" s="9">
        <v>12</v>
      </c>
      <c r="G15" s="7">
        <v>5</v>
      </c>
      <c r="H15" s="9">
        <v>7</v>
      </c>
      <c r="I15" s="7">
        <v>2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35</v>
      </c>
      <c r="O15" s="7">
        <f t="shared" si="1"/>
        <v>19</v>
      </c>
      <c r="P15" s="12">
        <f t="shared" si="2"/>
        <v>3.5142857142857142</v>
      </c>
      <c r="Q15" s="13">
        <f t="shared" si="3"/>
        <v>3.8947368421052633</v>
      </c>
      <c r="R15" s="14">
        <f t="shared" si="4"/>
        <v>0.38045112781954904</v>
      </c>
    </row>
    <row r="16" spans="1:18" ht="24.75" customHeight="1">
      <c r="A16" s="11" t="s">
        <v>39</v>
      </c>
      <c r="B16" s="9">
        <v>6</v>
      </c>
      <c r="C16" s="7">
        <v>4</v>
      </c>
      <c r="D16" s="9">
        <v>19</v>
      </c>
      <c r="E16" s="7">
        <v>13</v>
      </c>
      <c r="F16" s="9">
        <v>8</v>
      </c>
      <c r="G16" s="7">
        <v>2</v>
      </c>
      <c r="H16" s="9">
        <v>2</v>
      </c>
      <c r="I16" s="7">
        <v>0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35</v>
      </c>
      <c r="O16" s="7">
        <f t="shared" si="1"/>
        <v>19</v>
      </c>
      <c r="P16" s="12">
        <f t="shared" si="2"/>
        <v>3.8285714285714287</v>
      </c>
      <c r="Q16" s="13">
        <f t="shared" si="3"/>
        <v>4.105263157894737</v>
      </c>
      <c r="R16" s="14">
        <f t="shared" si="4"/>
        <v>0.27669172932330843</v>
      </c>
    </row>
    <row r="17" spans="1:18" ht="25.5" customHeight="1">
      <c r="A17" s="11" t="s">
        <v>40</v>
      </c>
      <c r="B17" s="9">
        <v>3</v>
      </c>
      <c r="C17" s="7">
        <v>3</v>
      </c>
      <c r="D17" s="9">
        <v>8</v>
      </c>
      <c r="E17" s="7">
        <v>6</v>
      </c>
      <c r="F17" s="9">
        <v>14</v>
      </c>
      <c r="G17" s="7">
        <v>6</v>
      </c>
      <c r="H17" s="9">
        <v>10</v>
      </c>
      <c r="I17" s="7">
        <v>4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35</v>
      </c>
      <c r="O17" s="7">
        <f t="shared" si="1"/>
        <v>19</v>
      </c>
      <c r="P17" s="12">
        <f t="shared" si="2"/>
        <v>3.1142857142857143</v>
      </c>
      <c r="Q17" s="13">
        <f t="shared" si="3"/>
        <v>3.4210526315789473</v>
      </c>
      <c r="R17" s="14">
        <f t="shared" si="4"/>
        <v>0.306766917293233</v>
      </c>
    </row>
    <row r="18" spans="1:18" ht="25.5" customHeight="1">
      <c r="A18" s="11" t="s">
        <v>75</v>
      </c>
      <c r="B18" s="9">
        <v>14</v>
      </c>
      <c r="C18" s="7">
        <v>10</v>
      </c>
      <c r="D18" s="9">
        <v>16</v>
      </c>
      <c r="E18" s="7">
        <v>8</v>
      </c>
      <c r="F18" s="9">
        <v>5</v>
      </c>
      <c r="G18" s="7">
        <v>1</v>
      </c>
      <c r="H18" s="9">
        <v>0</v>
      </c>
      <c r="I18" s="7">
        <v>0</v>
      </c>
      <c r="J18" s="9">
        <v>0</v>
      </c>
      <c r="K18" s="7">
        <v>0</v>
      </c>
      <c r="L18" s="9">
        <v>0</v>
      </c>
      <c r="M18" s="7">
        <v>0</v>
      </c>
      <c r="N18" s="9">
        <f t="shared" si="0"/>
        <v>35</v>
      </c>
      <c r="O18" s="7">
        <f t="shared" si="1"/>
        <v>19</v>
      </c>
      <c r="P18" s="12">
        <f t="shared" si="2"/>
        <v>4.257142857142857</v>
      </c>
      <c r="Q18" s="13">
        <f t="shared" si="3"/>
        <v>4.473684210526316</v>
      </c>
      <c r="R18" s="14">
        <f t="shared" si="4"/>
        <v>0.2165413533834588</v>
      </c>
    </row>
    <row r="19" spans="1:18" ht="25.5" customHeight="1">
      <c r="A19" s="11" t="s">
        <v>76</v>
      </c>
      <c r="B19" s="9">
        <v>22</v>
      </c>
      <c r="C19" s="7">
        <v>10</v>
      </c>
      <c r="D19" s="9">
        <v>10</v>
      </c>
      <c r="E19" s="7">
        <v>9</v>
      </c>
      <c r="F19" s="9">
        <v>1</v>
      </c>
      <c r="G19" s="7">
        <v>0</v>
      </c>
      <c r="H19" s="9">
        <v>2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35</v>
      </c>
      <c r="O19" s="7">
        <f t="shared" si="1"/>
        <v>19</v>
      </c>
      <c r="P19" s="12">
        <f t="shared" si="2"/>
        <v>4.485714285714286</v>
      </c>
      <c r="Q19" s="13">
        <f t="shared" si="3"/>
        <v>4.526315789473684</v>
      </c>
      <c r="R19" s="14">
        <f t="shared" si="4"/>
        <v>0.040601503759398305</v>
      </c>
    </row>
    <row r="20" spans="1:18" ht="12.75" customHeight="1" hidden="1">
      <c r="A20" s="16" t="s">
        <v>53</v>
      </c>
      <c r="B20" s="9">
        <v>19</v>
      </c>
      <c r="C20" s="7">
        <v>5</v>
      </c>
      <c r="D20" s="9">
        <v>8</v>
      </c>
      <c r="E20" s="7">
        <v>3</v>
      </c>
      <c r="F20" s="9">
        <v>7</v>
      </c>
      <c r="G20" s="7">
        <v>1</v>
      </c>
      <c r="H20" s="9">
        <v>1</v>
      </c>
      <c r="I20" s="7">
        <v>0</v>
      </c>
      <c r="J20" s="9">
        <v>1</v>
      </c>
      <c r="K20" s="7">
        <v>0</v>
      </c>
      <c r="L20" s="9">
        <v>0</v>
      </c>
      <c r="M20" s="7">
        <v>0</v>
      </c>
      <c r="N20" s="9">
        <f t="shared" si="0"/>
        <v>36</v>
      </c>
      <c r="O20" s="7">
        <f t="shared" si="1"/>
        <v>9</v>
      </c>
      <c r="P20" s="12">
        <f>SUM(B20*5+D20*4+F20*3+H20*2+J20*1)/N20</f>
        <v>4.194444444444445</v>
      </c>
      <c r="Q20" s="17"/>
      <c r="R20" s="14">
        <f t="shared" si="4"/>
        <v>-4.194444444444445</v>
      </c>
    </row>
    <row r="21" spans="1:18" ht="12.75" customHeight="1" hidden="1">
      <c r="A21" s="16" t="s">
        <v>54</v>
      </c>
      <c r="B21" s="9">
        <v>9</v>
      </c>
      <c r="C21" s="7">
        <v>5</v>
      </c>
      <c r="D21" s="9">
        <v>9</v>
      </c>
      <c r="E21" s="7">
        <v>3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  <c r="L21" s="9">
        <v>0</v>
      </c>
      <c r="M21" s="7">
        <v>0</v>
      </c>
      <c r="N21" s="9">
        <f t="shared" si="0"/>
        <v>18</v>
      </c>
      <c r="O21" s="7">
        <f t="shared" si="1"/>
        <v>8</v>
      </c>
      <c r="P21" s="12">
        <f>SUM(B21*5+D21*4+F21*3+H21*2+J21*1)/N21</f>
        <v>4.5</v>
      </c>
      <c r="Q21" s="17"/>
      <c r="R21" s="14">
        <f t="shared" si="4"/>
        <v>-4.5</v>
      </c>
    </row>
    <row r="22" spans="1:18" s="19" customFormat="1" ht="12.75" customHeight="1" hidden="1">
      <c r="A22" s="16" t="s">
        <v>55</v>
      </c>
      <c r="B22" s="9">
        <f aca="true" t="shared" si="5" ref="B22:M22">SUM(B7:B21)</f>
        <v>161</v>
      </c>
      <c r="C22" s="7">
        <f t="shared" si="5"/>
        <v>106</v>
      </c>
      <c r="D22" s="9">
        <f t="shared" si="5"/>
        <v>170</v>
      </c>
      <c r="E22" s="7">
        <f t="shared" si="5"/>
        <v>103</v>
      </c>
      <c r="F22" s="9">
        <f t="shared" si="5"/>
        <v>114</v>
      </c>
      <c r="G22" s="7">
        <f t="shared" si="5"/>
        <v>37</v>
      </c>
      <c r="H22" s="9">
        <f t="shared" si="5"/>
        <v>63</v>
      </c>
      <c r="I22" s="7">
        <f t="shared" si="5"/>
        <v>18</v>
      </c>
      <c r="J22" s="9">
        <f t="shared" si="5"/>
        <v>1</v>
      </c>
      <c r="K22" s="7">
        <f t="shared" si="5"/>
        <v>0</v>
      </c>
      <c r="L22" s="9">
        <f t="shared" si="5"/>
        <v>0</v>
      </c>
      <c r="M22" s="7">
        <f t="shared" si="5"/>
        <v>0</v>
      </c>
      <c r="N22" s="9">
        <f t="shared" si="0"/>
        <v>509</v>
      </c>
      <c r="O22" s="7">
        <f t="shared" si="1"/>
        <v>264</v>
      </c>
      <c r="P22" s="12">
        <f>SUM(B22*5+D22*4+F22*3+H22*2+J22*1)/N22</f>
        <v>3.838899803536346</v>
      </c>
      <c r="Q22" s="18"/>
      <c r="R22" s="14">
        <f t="shared" si="4"/>
        <v>-3.838899803536346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77</v>
      </c>
    </row>
    <row r="3" spans="1:6" s="4" customFormat="1" ht="21" customHeight="1">
      <c r="A3" s="34" t="s">
        <v>55</v>
      </c>
      <c r="B3" s="34"/>
      <c r="C3" s="34"/>
      <c r="D3" s="34"/>
      <c r="E3" s="34"/>
      <c r="F3" s="34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f>МАТЕМ_!B7+МАК_Ј_!B7+БИОЛ_!B7+ГЕОГР_!B7+ИСТОР_!B7+'_ Т О'!B7+'О П Н'!B7+ИНФОРМ_!B7+АНГЛ_Ј_!B7+ЛИКОВНО!B7+МУЗИЧКО!B7+'ДЕВЕТТО ОДДЕЛЕНИЕ'!B7</f>
        <v>769</v>
      </c>
      <c r="C7" s="9">
        <f>МАТЕМ_!C7+МАК_Ј_!C7+БИОЛ_!C7+ГЕОГР_!C7+ИСТОР_!C7+'_ Т О'!C7+'О П Н'!C7+ИНФОРМ_!C7+АНГЛ_Ј_!C7+ЛИКОВНО!C7+МУЗИЧКО!C7+'ДЕВЕТТО ОДДЕЛЕНИЕ'!C7</f>
        <v>482</v>
      </c>
      <c r="D7" s="9">
        <f>МАТЕМ_!D7+МАК_Ј_!D7+БИОЛ_!D7+ГЕОГР_!D7+ИСТОР_!D7+'_ Т О'!D7+'О П Н'!D7+ИНФОРМ_!D7+АНГЛ_Ј_!D7+ЛИКОВНО!D7+МУЗИЧКО!D7+'ДЕВЕТТО ОДДЕЛЕНИЕ'!D7</f>
        <v>240</v>
      </c>
      <c r="E7" s="9">
        <f>МАТЕМ_!E7+МАК_Ј_!E7+БИОЛ_!E7+ГЕОГР_!E7+ИСТОР_!E7+'_ Т О'!E7+'О П Н'!E7+ИНФОРМ_!E7+АНГЛ_Ј_!E7+ЛИКОВНО!E7+МУЗИЧКО!E7+'ДЕВЕТТО ОДДЕЛЕНИЕ'!E7</f>
        <v>119</v>
      </c>
      <c r="F7" s="9">
        <f>МАТЕМ_!F7+МАК_Ј_!F7+БИОЛ_!F7+ГЕОГР_!F7+ИСТОР_!F7+'_ Т О'!F7+'О П Н'!F7+ИНФОРМ_!F7+АНГЛ_Ј_!F7+ЛИКОВНО!F7+МУЗИЧКО!F7+'ДЕВЕТТО ОДДЕЛЕНИЕ'!F7</f>
        <v>217</v>
      </c>
      <c r="G7" s="9">
        <f>МАТЕМ_!G7+МАК_Ј_!G7+БИОЛ_!G7+ГЕОГР_!G7+ИСТОР_!G7+'_ Т О'!G7+'О П Н'!G7+ИНФОРМ_!G7+АНГЛ_Ј_!G7+ЛИКОВНО!G7+МУЗИЧКО!G7+'ДЕВЕТТО ОДДЕЛЕНИЕ'!G7</f>
        <v>105</v>
      </c>
      <c r="H7" s="9">
        <f>МАТЕМ_!H7+МАК_Ј_!H7+БИОЛ_!H7+ГЕОГР_!H7+ИСТОР_!H7+'_ Т О'!H7+'О П Н'!H7+ИНФОРМ_!H7+АНГЛ_Ј_!H7+ЛИКОВНО!H7+МУЗИЧКО!H7+'ДЕВЕТТО ОДДЕЛЕНИЕ'!H7</f>
        <v>176</v>
      </c>
      <c r="I7" s="9">
        <f>МАТЕМ_!I7+МАК_Ј_!I7+БИОЛ_!I7+ГЕОГР_!I7+ИСТОР_!I7+'_ Т О'!I7+'О П Н'!I7+ИНФОРМ_!I7+АНГЛ_Ј_!I7+ЛИКОВНО!I7+МУЗИЧКО!I7+'ДЕВЕТТО ОДДЕЛЕНИЕ'!I7</f>
        <v>72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0</v>
      </c>
      <c r="M7" s="9">
        <f>МАТЕМ_!M7+МАК_Ј_!M7+БИОЛ_!M7+ГЕОГР_!M7+ИСТОР_!M7+'_ Т О'!M7+'О П Н'!M7+ИНФОРМ_!M7+АНГЛ_Ј_!M7+ЛИКОВНО!M7+МУЗИЧКО!M7+'ДЕВЕТТО ОДДЕЛЕНИЕ'!M7</f>
        <v>0</v>
      </c>
      <c r="N7" s="9">
        <f aca="true" t="shared" si="0" ref="N7:N15">B7+D7+F7+H7+J15+L7</f>
        <v>1402</v>
      </c>
      <c r="O7" s="7">
        <f aca="true" t="shared" si="1" ref="O7:O16">C7+E7+G7+I7+K7+M7</f>
        <v>789</v>
      </c>
      <c r="P7" s="9">
        <f aca="true" t="shared" si="2" ref="P7:P15">SUM(B7*5+D7*4+F7*3+H7*2+J15*1)/N7</f>
        <v>4.14265335235378</v>
      </c>
    </row>
    <row r="8" spans="1:16" ht="34.5" customHeight="1">
      <c r="A8" s="31" t="s">
        <v>47</v>
      </c>
      <c r="B8" s="9">
        <f>МАТЕМ_!B8+МАК_Ј_!B8+БИОЛ_!B8+ГЕОГР_!B8+ИСТОР_!B8+'_ Т О'!B8+'О П Н'!B8+ИНФОРМ_!B8+АНГЛ_Ј_!B8+ЛИКОВНО!B8+МУЗИЧКО!B8+'ДЕВЕТТО ОДДЕЛЕНИЕ'!B8</f>
        <v>895</v>
      </c>
      <c r="C8" s="9">
        <f>МАТЕМ_!C8+МАК_Ј_!C8+БИОЛ_!C8+ГЕОГР_!C8+ИСТОР_!C8+'_ Т О'!C8+'О П Н'!C8+ИНФОРМ_!C8+АНГЛ_Ј_!C8+ЛИКОВНО!C8+МУЗИЧКО!C8+'ДЕВЕТТО ОДДЕЛЕНИЕ'!C8</f>
        <v>506</v>
      </c>
      <c r="D8" s="9">
        <f>МАТЕМ_!D8+МАК_Ј_!D8+БИОЛ_!D8+ГЕОГР_!D8+ИСТОР_!D8+'_ Т О'!D8+'О П Н'!D8+ИНФОРМ_!D8+АНГЛ_Ј_!D8+ЛИКОВНО!D8+МУЗИЧКО!D8+'ДЕВЕТТО ОДДЕЛЕНИЕ'!D8</f>
        <v>261</v>
      </c>
      <c r="E8" s="9">
        <f>МАТЕМ_!E8+МАК_Ј_!E8+БИОЛ_!E8+ГЕОГР_!E8+ИСТОР_!E8+'_ Т О'!E8+'О П Н'!E8+ИНФОРМ_!E8+АНГЛ_Ј_!E8+ЛИКОВНО!E8+МУЗИЧКО!E8+'ДЕВЕТТО ОДДЕЛЕНИЕ'!E8</f>
        <v>125</v>
      </c>
      <c r="F8" s="9">
        <f>МАТЕМ_!F8+МАК_Ј_!F8+БИОЛ_!F8+ГЕОГР_!F8+ИСТОР_!F8+'_ Т О'!F8+'О П Н'!F8+ИНФОРМ_!F8+АНГЛ_Ј_!F8+ЛИКОВНО!F8+МУЗИЧКО!F8+'ДЕВЕТТО ОДДЕЛЕНИЕ'!F8</f>
        <v>152</v>
      </c>
      <c r="G8" s="9">
        <f>МАТЕМ_!G8+МАК_Ј_!G8+БИОЛ_!G8+ГЕОГР_!G8+ИСТОР_!G8+'_ Т О'!G8+'О П Н'!G8+ИНФОРМ_!G8+АНГЛ_Ј_!G8+ЛИКОВНО!G8+МУЗИЧКО!G8+'ДЕВЕТТО ОДДЕЛЕНИЕ'!G8</f>
        <v>58</v>
      </c>
      <c r="H8" s="9">
        <f>МАТЕМ_!H8+МАК_Ј_!H8+БИОЛ_!H8+ГЕОГР_!H8+ИСТОР_!H8+'_ Т О'!H8+'О П Н'!H8+ИНФОРМ_!H8+АНГЛ_Ј_!H8+ЛИКОВНО!H8+МУЗИЧКО!H8+'ДЕВЕТТО ОДДЕЛЕНИЕ'!H8</f>
        <v>68</v>
      </c>
      <c r="I8" s="9">
        <f>МАТЕМ_!I8+МАК_Ј_!I8+БИОЛ_!I8+ГЕОГР_!I8+ИСТОР_!I8+'_ Т О'!I8+'О П Н'!I8+ИНФОРМ_!I8+АНГЛ_Ј_!I8+ЛИКОВНО!I8+МУЗИЧКО!I8+'ДЕВЕТТО ОДДЕЛЕНИЕ'!I8</f>
        <v>12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0</v>
      </c>
      <c r="M8" s="9">
        <f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t="shared" si="0"/>
        <v>#VALUE!</v>
      </c>
      <c r="O8" s="7">
        <f t="shared" si="1"/>
        <v>701</v>
      </c>
      <c r="P8" s="9" t="e">
        <f t="shared" si="2"/>
        <v>#VALUE!</v>
      </c>
    </row>
    <row r="9" spans="1:16" ht="33.75" customHeight="1">
      <c r="A9" s="31" t="s">
        <v>48</v>
      </c>
      <c r="B9" s="9">
        <f>МАТЕМ_!B9+МАК_Ј_!B9+БИОЛ_!B9+ГЕОГР_!B9+ИСТОР_!B9+'_ Т О'!B9+'О П Н'!B9+ИНФОРМ_!B9+АНГЛ_Ј_!B9+ЛИКОВНО!B9+МУЗИЧКО!B9+'ДЕВЕТТО ОДДЕЛЕНИЕ'!B9</f>
        <v>253</v>
      </c>
      <c r="C9" s="9">
        <f>МАТЕМ_!C9+МАК_Ј_!C9+БИОЛ_!C9+ГЕОГР_!C9+ИСТОР_!C9+'_ Т О'!C9+'О П Н'!C9+ИНФОРМ_!C9+АНГЛ_Ј_!C9+ЛИКОВНО!C9+МУЗИЧКО!C9+'ДЕВЕТТО ОДДЕЛЕНИЕ'!C9</f>
        <v>153</v>
      </c>
      <c r="D9" s="9">
        <f>МАТЕМ_!D9+МАК_Ј_!D9+БИОЛ_!D9+ГЕОГР_!D9+ИСТОР_!D9+'_ Т О'!D9+'О П Н'!D9+ИНФОРМ_!D9+АНГЛ_Ј_!D9+ЛИКОВНО!D9+МУЗИЧКО!D9+'ДЕВЕТТО ОДДЕЛЕНИЕ'!D9</f>
        <v>153</v>
      </c>
      <c r="E9" s="9">
        <f>МАТЕМ_!E9+МАК_Ј_!E9+БИОЛ_!E9+ГЕОГР_!E9+ИСТОР_!E9+'_ Т О'!E9+'О П Н'!E9+ИНФОРМ_!E9+АНГЛ_Ј_!E9+ЛИКОВНО!E9+МУЗИЧКО!E9+'ДЕВЕТТО ОДДЕЛЕНИЕ'!E9</f>
        <v>81</v>
      </c>
      <c r="F9" s="9">
        <f>МАТЕМ_!F9+МАК_Ј_!F9+БИОЛ_!F9+ГЕОГР_!F9+ИСТОР_!F9+'_ Т О'!F9+'О П Н'!F9+ИНФОРМ_!F9+АНГЛ_Ј_!F9+ЛИКОВНО!F9+МУЗИЧКО!F9+'ДЕВЕТТО ОДДЕЛЕНИЕ'!F9</f>
        <v>128</v>
      </c>
      <c r="G9" s="9">
        <f>МАТЕМ_!G9+МАК_Ј_!G9+БИОЛ_!G9+ГЕОГР_!G9+ИСТОР_!G9+'_ Т О'!G9+'О П Н'!G9+ИНФОРМ_!G9+АНГЛ_Ј_!G9+ЛИКОВНО!G9+МУЗИЧКО!G9+'ДЕВЕТТО ОДДЕЛЕНИЕ'!G9</f>
        <v>59</v>
      </c>
      <c r="H9" s="9">
        <f>МАТЕМ_!H9+МАК_Ј_!H9+БИОЛ_!H9+ГЕОГР_!H9+ИСТОР_!H9+'_ Т О'!H9+'О П Н'!H9+ИНФОРМ_!H9+АНГЛ_Ј_!H9+ЛИКОВНО!H9+МУЗИЧКО!H9+'ДЕВЕТТО ОДДЕЛЕНИЕ'!H9</f>
        <v>94</v>
      </c>
      <c r="I9" s="9">
        <f>МАТЕМ_!I9+МАК_Ј_!I9+БИОЛ_!I9+ГЕОГР_!I9+ИСТОР_!I9+'_ Т О'!I9+'О П Н'!I9+ИНФОРМ_!I9+АНГЛ_Ј_!I9+ЛИКОВНО!I9+МУЗИЧКО!I9+'ДЕВЕТТО ОДДЕЛЕНИЕ'!I9</f>
        <v>38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0</v>
      </c>
      <c r="M9" s="9">
        <f>МАТЕМ_!M9+МАК_Ј_!M9+БИОЛ_!M9+ГЕОГР_!M9+ИСТОР_!M9+'_ Т О'!M9+'О П Н'!M9+ИНФОРМ_!M9+АНГЛ_Ј_!M9+ЛИКОВНО!M9+МУЗИЧКО!M9+'ДЕВЕТТО ОДДЕЛЕНИЕ'!M9</f>
        <v>0</v>
      </c>
      <c r="N9" s="9">
        <f t="shared" si="0"/>
        <v>628</v>
      </c>
      <c r="O9" s="7">
        <f t="shared" si="1"/>
        <v>334</v>
      </c>
      <c r="P9" s="9">
        <f t="shared" si="2"/>
        <v>3.8996815286624202</v>
      </c>
    </row>
    <row r="10" spans="1:16" ht="30.75" customHeight="1">
      <c r="A10" s="31" t="s">
        <v>49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163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63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72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27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59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18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143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76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0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0</v>
      </c>
      <c r="N10" s="9">
        <f t="shared" si="0"/>
        <v>437</v>
      </c>
      <c r="O10" s="7">
        <f t="shared" si="1"/>
        <v>201</v>
      </c>
      <c r="P10" s="9">
        <f t="shared" si="2"/>
        <v>3.583524027459954</v>
      </c>
    </row>
    <row r="11" spans="1:16" ht="30.75" customHeight="1">
      <c r="A11" s="31" t="s">
        <v>58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147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107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98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48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132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44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142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59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0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0</v>
      </c>
      <c r="N11" s="9">
        <f t="shared" si="0"/>
        <v>519</v>
      </c>
      <c r="O11" s="7">
        <f t="shared" si="1"/>
        <v>286</v>
      </c>
      <c r="P11" s="9">
        <f t="shared" si="2"/>
        <v>3.4816955684007707</v>
      </c>
    </row>
    <row r="12" spans="1:16" ht="32.25" customHeight="1">
      <c r="A12" s="31" t="s">
        <v>51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86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65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93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60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81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45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116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37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0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0</v>
      </c>
      <c r="N12" s="9">
        <f t="shared" si="0"/>
        <v>376</v>
      </c>
      <c r="O12" s="7">
        <f t="shared" si="1"/>
        <v>215</v>
      </c>
      <c r="P12" s="9">
        <f t="shared" si="2"/>
        <v>3.396276595744681</v>
      </c>
    </row>
    <row r="13" spans="1:16" ht="32.25" customHeight="1">
      <c r="A13" s="31" t="s">
        <v>52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1" t="s">
        <v>53</v>
      </c>
      <c r="B14" s="9">
        <f>МАТЕМ_!B14+МАК_Ј_!B14+БИОЛ_!B14+ГЕОГР_!B14+ИСТОР_!B14+'_ Т О'!B14+'О П Н'!B14+ИНФОРМ_!B14+АНГЛ_Ј_!B14+ЛИКОВНО!B14+МУЗИЧКО!B14+'ДЕВЕТТО ОДДЕЛЕНИЕ'!B20</f>
        <v>92</v>
      </c>
      <c r="C14" s="9">
        <f>МАТЕМ_!C14+МАК_Ј_!C14+БИОЛ_!C14+ГЕОГР_!C14+ИСТОР_!C14+'_ Т О'!C14+'О П Н'!C14+ИНФОРМ_!C14+АНГЛ_Ј_!C14+ЛИКОВНО!C14+МУЗИЧКО!C14+'ДЕВЕТТО ОДДЕЛЕНИЕ'!C20</f>
        <v>33</v>
      </c>
      <c r="D14" s="9">
        <f>МАТЕМ_!D14+МАК_Ј_!D14+БИОЛ_!D14+ГЕОГР_!D14+ИСТОР_!D14+'_ Т О'!D14+'О П Н'!D14+ИНФОРМ_!D14+АНГЛ_Ј_!D14+ЛИКОВНО!D14+МУЗИЧКО!D14+'ДЕВЕТТО ОДДЕЛЕНИЕ'!D20</f>
        <v>54</v>
      </c>
      <c r="E14" s="9">
        <f>МАТЕМ_!E14+МАК_Ј_!E14+БИОЛ_!E14+ГЕОГР_!E14+ИСТОР_!E14+'_ Т О'!E14+'О П Н'!E14+ИНФОРМ_!E14+АНГЛ_Ј_!E14+ЛИКОВНО!E14+МУЗИЧКО!E14+'ДЕВЕТТО ОДДЕЛЕНИЕ'!E20</f>
        <v>13</v>
      </c>
      <c r="F14" s="9">
        <f>МАТЕМ_!F14+МАК_Ј_!F14+БИОЛ_!F14+ГЕОГР_!F14+ИСТОР_!F14+'_ Т О'!F14+'О П Н'!F14+ИНФОРМ_!F14+АНГЛ_Ј_!F14+ЛИКОВНО!F14+МУЗИЧКО!F14+'ДЕВЕТТО ОДДЕЛЕНИЕ'!F20</f>
        <v>67</v>
      </c>
      <c r="G14" s="9">
        <f>МАТЕМ_!G14+МАК_Ј_!G14+БИОЛ_!G14+ГЕОГР_!G14+ИСТОР_!G14+'_ Т О'!G14+'О П Н'!G14+ИНФОРМ_!G14+АНГЛ_Ј_!G14+ЛИКОВНО!G14+МУЗИЧКО!G14+'ДЕВЕТТО ОДДЕЛЕНИЕ'!G20</f>
        <v>16</v>
      </c>
      <c r="H14" s="9">
        <f>МАТЕМ_!H14+МАК_Ј_!H14+БИОЛ_!H14+ГЕОГР_!H14+ИСТОР_!H14+'_ Т О'!H14+'О П Н'!H14+ИНФОРМ_!H14+АНГЛ_Ј_!H14+ЛИКОВНО!H14+МУЗИЧКО!H14+'ДЕВЕТТО ОДДЕЛЕНИЕ'!H20</f>
        <v>58</v>
      </c>
      <c r="I14" s="9">
        <f>МАТЕМ_!I14+МАК_Ј_!I14+БИОЛ_!I14+ГЕОГР_!I14+ИСТОР_!I14+'_ Т О'!I14+'О П Н'!I14+ИНФОРМ_!I14+АНГЛ_Ј_!I14+ЛИКОВНО!I14+МУЗИЧКО!I14+'ДЕВЕТТО ОДДЕЛЕНИЕ'!I20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ОДДЕЛЕНИЕ'!J20</f>
        <v>17</v>
      </c>
      <c r="K14" s="9">
        <f>МАТЕМ_!K14+МАК_Ј_!K14+БИОЛ_!K14+ГЕОГР_!K14+ИСТОР_!K14+'_ Т О'!K14+'О П Н'!K14+ИНФОРМ_!K14+АНГЛ_Ј_!K14+ЛИКОВНО!K14+МУЗИЧКО!K14+'ДЕВЕТТО ОДДЕЛЕНИЕ'!K20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ОДДЕЛЕНИЕ'!L20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ОДДЕЛЕНИЕ'!M20</f>
        <v>0</v>
      </c>
      <c r="N14" s="9">
        <f t="shared" si="0"/>
        <v>271</v>
      </c>
      <c r="O14" s="7">
        <f t="shared" si="1"/>
        <v>72</v>
      </c>
      <c r="P14" s="9">
        <f t="shared" si="2"/>
        <v>3.6642066420664205</v>
      </c>
    </row>
    <row r="15" spans="1:16" ht="32.25" customHeight="1">
      <c r="A15" s="31" t="s">
        <v>54</v>
      </c>
      <c r="B15" s="9">
        <f>МАТЕМ_!B15+МАК_Ј_!B15+БИОЛ_!B15+ГЕОГР_!B15+ИСТОР_!B15+'_ Т О'!B15+'О П Н'!B15+ИНФОРМ_!B15+АНГЛ_Ј_!B15+ЛИКОВНО!B15+МУЗИЧКО!B15+'ДЕВЕТТО ОДДЕЛЕНИЕ'!B21</f>
        <v>69</v>
      </c>
      <c r="C15" s="9">
        <f>МАТЕМ_!C15+МАК_Ј_!C15+БИОЛ_!C15+ГЕОГР_!C15+ИСТОР_!C15+'_ Т О'!C15+'О П Н'!C15+ИНФОРМ_!C15+АНГЛ_Ј_!C15+ЛИКОВНО!C15+МУЗИЧКО!C15+'ДЕВЕТТО ОДДЕЛЕНИЕ'!C21</f>
        <v>35</v>
      </c>
      <c r="D15" s="9">
        <f>МАТЕМ_!D15+МАК_Ј_!D15+БИОЛ_!D15+ГЕОГР_!D15+ИСТОР_!D15+'_ Т О'!D15+'О П Н'!D15+ИНФОРМ_!D15+АНГЛ_Ј_!D15+ЛИКОВНО!D15+МУЗИЧКО!D15+'ДЕВЕТТО ОДДЕЛЕНИЕ'!D21</f>
        <v>44</v>
      </c>
      <c r="E15" s="9">
        <f>МАТЕМ_!E15+МАК_Ј_!E15+БИОЛ_!E15+ГЕОГР_!E15+ИСТОР_!E15+'_ Т О'!E15+'О П Н'!E15+ИНФОРМ_!E15+АНГЛ_Ј_!E15+ЛИКОВНО!E15+МУЗИЧКО!E15+'ДЕВЕТТО ОДДЕЛЕНИЕ'!E21</f>
        <v>23</v>
      </c>
      <c r="F15" s="9">
        <f>МАТЕМ_!F15+МАК_Ј_!F15+БИОЛ_!F15+ГЕОГР_!F15+ИСТОР_!F15+'_ Т О'!F15+'О П Н'!F15+ИНФОРМ_!F15+АНГЛ_Ј_!F15+ЛИКОВНО!F15+МУЗИЧКО!F15+'ДЕВЕТТО ОДДЕЛЕНИЕ'!F21</f>
        <v>28</v>
      </c>
      <c r="G15" s="9">
        <f>МАТЕМ_!G15+МАК_Ј_!G15+БИОЛ_!G15+ГЕОГР_!G15+ИСТОР_!G15+'_ Т О'!G15+'О П Н'!G15+ИНФОРМ_!G15+АНГЛ_Ј_!G15+ЛИКОВНО!G15+МУЗИЧКО!G15+'ДЕВЕТТО ОДДЕЛЕНИЕ'!G21</f>
        <v>6</v>
      </c>
      <c r="H15" s="9">
        <f>МАТЕМ_!H15+МАК_Ј_!H15+БИОЛ_!H15+ГЕОГР_!H15+ИСТОР_!H15+'_ Т О'!H15+'О П Н'!H15+ИНФОРМ_!H15+АНГЛ_Ј_!H15+ЛИКОВНО!H15+МУЗИЧКО!H15+'ДЕВЕТТО ОДДЕЛЕНИЕ'!H21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ОДДЕЛЕНИЕ'!I21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ОДДЕЛЕНИЕ'!J21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ОДДЕЛЕНИЕ'!K21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ОДДЕЛЕНИЕ'!L21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ОДДЕЛЕНИЕ'!M21</f>
        <v>0</v>
      </c>
      <c r="N15" s="9">
        <f t="shared" si="0"/>
        <v>144</v>
      </c>
      <c r="O15" s="7">
        <f t="shared" si="1"/>
        <v>64</v>
      </c>
      <c r="P15" s="9">
        <f t="shared" si="2"/>
        <v>4.243055555555555</v>
      </c>
    </row>
    <row r="16" spans="1:16" s="19" customFormat="1" ht="22.5" customHeight="1">
      <c r="A16" s="9" t="s">
        <v>55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7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29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2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0"/>
    </row>
    <row r="7" spans="1:22" ht="31.5" customHeight="1">
      <c r="A7" s="11" t="s">
        <v>17</v>
      </c>
      <c r="B7" s="9">
        <v>13</v>
      </c>
      <c r="C7" s="7">
        <v>8</v>
      </c>
      <c r="D7" s="9">
        <v>10</v>
      </c>
      <c r="E7" s="7">
        <v>4</v>
      </c>
      <c r="F7" s="9">
        <v>11</v>
      </c>
      <c r="G7" s="7">
        <v>7</v>
      </c>
      <c r="H7" s="9">
        <v>3</v>
      </c>
      <c r="I7" s="7">
        <v>0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20">B7+D7+F7+H7+J7+L7</f>
        <v>37</v>
      </c>
      <c r="O7" s="7">
        <f aca="true" t="shared" si="1" ref="O7:O20">C7+E7+G7+I7+K7+M7</f>
        <v>19</v>
      </c>
      <c r="P7" s="12">
        <f aca="true" t="shared" si="2" ref="P7:P17">SUM(B7*5+D7*4+F7*3+H7*2+J7*1)/N7</f>
        <v>3.891891891891892</v>
      </c>
      <c r="Q7" s="13">
        <f aca="true" t="shared" si="3" ref="Q7:Q17">SUM(C7*5+E7*4+G7*3+I7*2+K7*1)/O7</f>
        <v>4.052631578947368</v>
      </c>
      <c r="R7" s="14">
        <f aca="true" t="shared" si="4" ref="R7:R20">Q7-P7</f>
        <v>0.16073968705547603</v>
      </c>
      <c r="V7" s="20"/>
    </row>
    <row r="8" spans="1:22" ht="24" customHeight="1">
      <c r="A8" s="11" t="s">
        <v>18</v>
      </c>
      <c r="B8" s="9">
        <v>19</v>
      </c>
      <c r="C8" s="7">
        <v>10</v>
      </c>
      <c r="D8" s="9">
        <v>4</v>
      </c>
      <c r="E8" s="7">
        <v>3</v>
      </c>
      <c r="F8" s="9">
        <v>10</v>
      </c>
      <c r="G8" s="7">
        <v>6</v>
      </c>
      <c r="H8" s="9">
        <v>4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37</v>
      </c>
      <c r="O8" s="7">
        <f t="shared" si="1"/>
        <v>19</v>
      </c>
      <c r="P8" s="12">
        <f t="shared" si="2"/>
        <v>4.027027027027027</v>
      </c>
      <c r="Q8" s="13">
        <f t="shared" si="3"/>
        <v>4.2105263157894735</v>
      </c>
      <c r="R8" s="14">
        <v>0</v>
      </c>
      <c r="V8" s="20"/>
    </row>
    <row r="9" spans="1:22" ht="33.75" customHeight="1">
      <c r="A9" s="11" t="s">
        <v>19</v>
      </c>
      <c r="B9" s="9">
        <v>18</v>
      </c>
      <c r="C9" s="7">
        <v>11</v>
      </c>
      <c r="D9" s="9">
        <v>8</v>
      </c>
      <c r="E9" s="7">
        <v>3</v>
      </c>
      <c r="F9" s="9">
        <v>8</v>
      </c>
      <c r="G9" s="7">
        <v>4</v>
      </c>
      <c r="H9" s="9">
        <v>3</v>
      </c>
      <c r="I9" s="7">
        <v>1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37</v>
      </c>
      <c r="O9" s="7">
        <f t="shared" si="1"/>
        <v>19</v>
      </c>
      <c r="P9" s="12">
        <f t="shared" si="2"/>
        <v>4.108108108108108</v>
      </c>
      <c r="Q9" s="13">
        <f t="shared" si="3"/>
        <v>4.2631578947368425</v>
      </c>
      <c r="R9" s="14">
        <f t="shared" si="4"/>
        <v>0.1550497866287346</v>
      </c>
      <c r="V9" s="20"/>
    </row>
    <row r="10" spans="1:22" ht="33.75" customHeight="1">
      <c r="A10" s="15" t="s">
        <v>30</v>
      </c>
      <c r="B10" s="9">
        <v>16</v>
      </c>
      <c r="C10" s="7">
        <v>11</v>
      </c>
      <c r="D10" s="9">
        <v>9</v>
      </c>
      <c r="E10" s="7">
        <v>4</v>
      </c>
      <c r="F10" s="9">
        <v>11</v>
      </c>
      <c r="G10" s="7">
        <v>4</v>
      </c>
      <c r="H10" s="9">
        <v>1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37</v>
      </c>
      <c r="O10" s="7">
        <f t="shared" si="1"/>
        <v>19</v>
      </c>
      <c r="P10" s="12">
        <f t="shared" si="2"/>
        <v>4.081081081081081</v>
      </c>
      <c r="Q10" s="13">
        <f t="shared" si="3"/>
        <v>4.368421052631579</v>
      </c>
      <c r="R10" s="14">
        <f t="shared" si="4"/>
        <v>0.28733997155049806</v>
      </c>
      <c r="V10" s="20"/>
    </row>
    <row r="11" spans="1:22" ht="30.75" customHeight="1">
      <c r="A11" s="11" t="s">
        <v>31</v>
      </c>
      <c r="B11" s="9">
        <v>17</v>
      </c>
      <c r="C11" s="7">
        <v>10</v>
      </c>
      <c r="D11" s="9">
        <v>11</v>
      </c>
      <c r="E11" s="7">
        <v>6</v>
      </c>
      <c r="F11" s="9">
        <v>6</v>
      </c>
      <c r="G11" s="7">
        <v>3</v>
      </c>
      <c r="H11" s="9">
        <v>3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37</v>
      </c>
      <c r="O11" s="7">
        <f t="shared" si="1"/>
        <v>19</v>
      </c>
      <c r="P11" s="12">
        <f t="shared" si="2"/>
        <v>4.135135135135135</v>
      </c>
      <c r="Q11" s="13">
        <f t="shared" si="3"/>
        <v>4.368421052631579</v>
      </c>
      <c r="R11" s="14">
        <f t="shared" si="4"/>
        <v>0.23328591749644367</v>
      </c>
      <c r="V11" s="20"/>
    </row>
    <row r="12" spans="1:22" ht="30.75" customHeight="1">
      <c r="A12" s="11" t="s">
        <v>32</v>
      </c>
      <c r="B12" s="9">
        <v>17</v>
      </c>
      <c r="C12" s="7">
        <v>8</v>
      </c>
      <c r="D12" s="9">
        <v>10</v>
      </c>
      <c r="E12" s="7">
        <v>6</v>
      </c>
      <c r="F12" s="9">
        <v>9</v>
      </c>
      <c r="G12" s="7">
        <v>5</v>
      </c>
      <c r="H12" s="9">
        <v>1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37</v>
      </c>
      <c r="O12" s="7">
        <f t="shared" si="1"/>
        <v>19</v>
      </c>
      <c r="P12" s="12">
        <f t="shared" si="2"/>
        <v>4.162162162162162</v>
      </c>
      <c r="Q12" s="13">
        <f t="shared" si="3"/>
        <v>4.157894736842105</v>
      </c>
      <c r="R12" s="14">
        <f t="shared" si="4"/>
        <v>-0.004267425320056972</v>
      </c>
      <c r="V12" s="20"/>
    </row>
    <row r="13" spans="1:22" ht="27" customHeight="1">
      <c r="A13" s="11" t="s">
        <v>25</v>
      </c>
      <c r="B13" s="9">
        <v>12</v>
      </c>
      <c r="C13" s="7">
        <v>7</v>
      </c>
      <c r="D13" s="9">
        <v>8</v>
      </c>
      <c r="E13" s="7">
        <v>4</v>
      </c>
      <c r="F13" s="9">
        <v>13</v>
      </c>
      <c r="G13" s="7">
        <v>7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37</v>
      </c>
      <c r="O13" s="7">
        <f t="shared" si="1"/>
        <v>19</v>
      </c>
      <c r="P13" s="12">
        <f t="shared" si="2"/>
        <v>3.7567567567567566</v>
      </c>
      <c r="Q13" s="13">
        <f t="shared" si="3"/>
        <v>3.8947368421052633</v>
      </c>
      <c r="R13" s="14">
        <f t="shared" si="4"/>
        <v>0.1379800853485067</v>
      </c>
      <c r="V13" s="21"/>
    </row>
    <row r="14" spans="1:22" ht="25.5" customHeight="1">
      <c r="A14" s="11" t="s">
        <v>26</v>
      </c>
      <c r="B14" s="9">
        <v>14</v>
      </c>
      <c r="C14" s="7">
        <v>8</v>
      </c>
      <c r="D14" s="9">
        <v>7</v>
      </c>
      <c r="E14" s="7">
        <v>4</v>
      </c>
      <c r="F14" s="9">
        <v>12</v>
      </c>
      <c r="G14" s="7">
        <v>6</v>
      </c>
      <c r="H14" s="9">
        <v>4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37</v>
      </c>
      <c r="O14" s="7">
        <f t="shared" si="1"/>
        <v>19</v>
      </c>
      <c r="P14" s="12">
        <f t="shared" si="2"/>
        <v>3.8378378378378377</v>
      </c>
      <c r="Q14" s="13">
        <f t="shared" si="3"/>
        <v>4</v>
      </c>
      <c r="R14" s="14">
        <f t="shared" si="4"/>
        <v>0.16216216216216228</v>
      </c>
      <c r="V14" s="22"/>
    </row>
    <row r="15" spans="1:22" ht="25.5" customHeight="1">
      <c r="A15" s="11" t="s">
        <v>33</v>
      </c>
      <c r="B15" s="9">
        <v>17</v>
      </c>
      <c r="C15" s="7">
        <v>10</v>
      </c>
      <c r="D15" s="9">
        <v>8</v>
      </c>
      <c r="E15" s="7">
        <v>4</v>
      </c>
      <c r="F15" s="9">
        <v>11</v>
      </c>
      <c r="G15" s="7">
        <v>5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37</v>
      </c>
      <c r="O15" s="7">
        <f t="shared" si="1"/>
        <v>19</v>
      </c>
      <c r="P15" s="12">
        <f t="shared" si="2"/>
        <v>4.108108108108108</v>
      </c>
      <c r="Q15" s="13">
        <f t="shared" si="3"/>
        <v>4.2631578947368425</v>
      </c>
      <c r="R15" s="14">
        <f t="shared" si="4"/>
        <v>0.1550497866287346</v>
      </c>
      <c r="V15" s="22"/>
    </row>
    <row r="16" spans="1:22" ht="25.5" customHeight="1">
      <c r="A16" s="11" t="s">
        <v>34</v>
      </c>
      <c r="B16" s="9">
        <v>16</v>
      </c>
      <c r="C16" s="7">
        <v>9</v>
      </c>
      <c r="D16" s="9">
        <v>8</v>
      </c>
      <c r="E16" s="7">
        <v>5</v>
      </c>
      <c r="F16" s="9">
        <v>10</v>
      </c>
      <c r="G16" s="7">
        <v>5</v>
      </c>
      <c r="H16" s="9">
        <v>3</v>
      </c>
      <c r="I16" s="7">
        <v>0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37</v>
      </c>
      <c r="O16" s="7">
        <f t="shared" si="1"/>
        <v>19</v>
      </c>
      <c r="P16" s="12">
        <f t="shared" si="2"/>
        <v>4</v>
      </c>
      <c r="Q16" s="13">
        <f t="shared" si="3"/>
        <v>4.2105263157894735</v>
      </c>
      <c r="R16" s="14">
        <f t="shared" si="4"/>
        <v>0.21052631578947345</v>
      </c>
      <c r="V16" s="22"/>
    </row>
    <row r="17" spans="1:22" ht="25.5" customHeight="1">
      <c r="A17" s="11" t="s">
        <v>28</v>
      </c>
      <c r="B17" s="9">
        <v>34</v>
      </c>
      <c r="C17" s="7">
        <v>19</v>
      </c>
      <c r="D17" s="9">
        <v>2</v>
      </c>
      <c r="E17" s="7">
        <v>0</v>
      </c>
      <c r="F17" s="9">
        <v>0</v>
      </c>
      <c r="G17" s="7">
        <v>0</v>
      </c>
      <c r="H17" s="9">
        <v>1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37</v>
      </c>
      <c r="O17" s="7">
        <f t="shared" si="1"/>
        <v>19</v>
      </c>
      <c r="P17" s="12">
        <f t="shared" si="2"/>
        <v>4.864864864864865</v>
      </c>
      <c r="Q17" s="13">
        <f t="shared" si="3"/>
        <v>5</v>
      </c>
      <c r="R17" s="14">
        <f t="shared" si="4"/>
        <v>0.1351351351351351</v>
      </c>
      <c r="V17" s="22"/>
    </row>
    <row r="18" spans="1:22" ht="12.75" customHeight="1" hidden="1">
      <c r="A18" s="16" t="s">
        <v>34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7"/>
      <c r="R18" s="14">
        <f t="shared" si="4"/>
        <v>-4.194444444444445</v>
      </c>
      <c r="V18" s="23"/>
    </row>
    <row r="19" spans="1:22" ht="12.75" customHeight="1" hidden="1">
      <c r="A19" s="16" t="s">
        <v>28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7"/>
      <c r="R19" s="14">
        <f t="shared" si="4"/>
        <v>-4.5</v>
      </c>
      <c r="V19" s="22"/>
    </row>
    <row r="20" spans="1:22" s="19" customFormat="1" ht="12.75" customHeight="1" hidden="1">
      <c r="A20" s="16" t="s">
        <v>28</v>
      </c>
      <c r="B20" s="9">
        <f aca="true" t="shared" si="5" ref="B20:M20">SUM(B7:B19)</f>
        <v>221</v>
      </c>
      <c r="C20" s="7">
        <f t="shared" si="5"/>
        <v>121</v>
      </c>
      <c r="D20" s="9">
        <f t="shared" si="5"/>
        <v>102</v>
      </c>
      <c r="E20" s="7">
        <f t="shared" si="5"/>
        <v>49</v>
      </c>
      <c r="F20" s="9">
        <f t="shared" si="5"/>
        <v>108</v>
      </c>
      <c r="G20" s="7">
        <f t="shared" si="5"/>
        <v>53</v>
      </c>
      <c r="H20" s="9">
        <f t="shared" si="5"/>
        <v>29</v>
      </c>
      <c r="I20" s="7">
        <f t="shared" si="5"/>
        <v>3</v>
      </c>
      <c r="J20" s="9">
        <f t="shared" si="5"/>
        <v>1</v>
      </c>
      <c r="K20" s="7">
        <f t="shared" si="5"/>
        <v>0</v>
      </c>
      <c r="L20" s="9">
        <f t="shared" si="5"/>
        <v>0</v>
      </c>
      <c r="M20" s="7">
        <f t="shared" si="5"/>
        <v>0</v>
      </c>
      <c r="N20" s="9">
        <f t="shared" si="0"/>
        <v>461</v>
      </c>
      <c r="O20" s="7">
        <f t="shared" si="1"/>
        <v>226</v>
      </c>
      <c r="P20" s="12">
        <f>SUM(B20*5+D20*4+F20*3+H20*2+J20*1)/N20</f>
        <v>4.112798264642082</v>
      </c>
      <c r="Q20" s="18"/>
      <c r="R20" s="14">
        <f t="shared" si="4"/>
        <v>-4.112798264642082</v>
      </c>
      <c r="V20" s="22"/>
    </row>
    <row r="21" ht="15">
      <c r="V21" s="24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7">
      <selection activeCell="A1" sqref="A1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35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0"/>
    </row>
    <row r="7" spans="1:22" ht="31.5" customHeight="1">
      <c r="A7" s="11" t="s">
        <v>17</v>
      </c>
      <c r="B7" s="9">
        <v>9</v>
      </c>
      <c r="C7" s="7">
        <v>7</v>
      </c>
      <c r="D7" s="9">
        <v>9</v>
      </c>
      <c r="E7" s="7">
        <v>7</v>
      </c>
      <c r="F7" s="9">
        <v>5</v>
      </c>
      <c r="G7" s="7">
        <v>0</v>
      </c>
      <c r="H7" s="9">
        <v>5</v>
      </c>
      <c r="I7" s="7">
        <v>1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20">B7+D7+F7+H7+J7+L7</f>
        <v>28</v>
      </c>
      <c r="O7" s="7">
        <f aca="true" t="shared" si="1" ref="O7:O20">C7+E7+G7+I7+K7+M7</f>
        <v>15</v>
      </c>
      <c r="P7" s="12">
        <f aca="true" t="shared" si="2" ref="P7:P17">SUM(B7*5+D7*4+F7*3+H7*2+J7*1)/N7</f>
        <v>3.7857142857142856</v>
      </c>
      <c r="Q7" s="13">
        <f aca="true" t="shared" si="3" ref="Q7:Q17">SUM(C7*5+E7*4+G7*3+I7*2+K7*1)/O7</f>
        <v>4.333333333333333</v>
      </c>
      <c r="R7" s="14">
        <f aca="true" t="shared" si="4" ref="R7:R20">Q7-P7</f>
        <v>0.5476190476190474</v>
      </c>
      <c r="V7" s="20"/>
    </row>
    <row r="8" spans="1:22" ht="27" customHeight="1">
      <c r="A8" s="11" t="s">
        <v>18</v>
      </c>
      <c r="B8" s="9">
        <v>4</v>
      </c>
      <c r="C8" s="7">
        <v>4</v>
      </c>
      <c r="D8" s="9">
        <v>10</v>
      </c>
      <c r="E8" s="7">
        <v>7</v>
      </c>
      <c r="F8" s="9">
        <v>11</v>
      </c>
      <c r="G8" s="7">
        <v>3</v>
      </c>
      <c r="H8" s="9">
        <v>3</v>
      </c>
      <c r="I8" s="7">
        <v>1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28</v>
      </c>
      <c r="O8" s="7">
        <f t="shared" si="1"/>
        <v>15</v>
      </c>
      <c r="P8" s="12">
        <f t="shared" si="2"/>
        <v>3.5357142857142856</v>
      </c>
      <c r="Q8" s="13">
        <f t="shared" si="3"/>
        <v>3.933333333333333</v>
      </c>
      <c r="R8" s="14">
        <f t="shared" si="4"/>
        <v>0.39761904761904754</v>
      </c>
      <c r="V8" s="20"/>
    </row>
    <row r="9" spans="1:22" ht="25.5" customHeight="1">
      <c r="A9" s="11" t="s">
        <v>36</v>
      </c>
      <c r="B9" s="9">
        <v>10</v>
      </c>
      <c r="C9" s="7">
        <v>6</v>
      </c>
      <c r="D9" s="9">
        <v>5</v>
      </c>
      <c r="E9" s="7">
        <v>5</v>
      </c>
      <c r="F9" s="9">
        <v>8</v>
      </c>
      <c r="G9" s="7">
        <v>2</v>
      </c>
      <c r="H9" s="9">
        <v>5</v>
      </c>
      <c r="I9" s="7">
        <v>2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28</v>
      </c>
      <c r="O9" s="7">
        <f t="shared" si="1"/>
        <v>15</v>
      </c>
      <c r="P9" s="12">
        <f t="shared" si="2"/>
        <v>3.7142857142857144</v>
      </c>
      <c r="Q9" s="13">
        <f t="shared" si="3"/>
        <v>4</v>
      </c>
      <c r="R9" s="14">
        <f t="shared" si="4"/>
        <v>0.2857142857142856</v>
      </c>
      <c r="V9" s="20"/>
    </row>
    <row r="10" spans="1:22" ht="25.5" customHeight="1">
      <c r="A10" s="11" t="s">
        <v>37</v>
      </c>
      <c r="B10" s="9">
        <v>6</v>
      </c>
      <c r="C10" s="7">
        <v>6</v>
      </c>
      <c r="D10" s="9">
        <v>4</v>
      </c>
      <c r="E10" s="7">
        <v>3</v>
      </c>
      <c r="F10" s="9">
        <v>12</v>
      </c>
      <c r="G10" s="7">
        <v>5</v>
      </c>
      <c r="H10" s="9">
        <v>6</v>
      </c>
      <c r="I10" s="7">
        <v>1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28</v>
      </c>
      <c r="O10" s="7">
        <f t="shared" si="1"/>
        <v>15</v>
      </c>
      <c r="P10" s="12">
        <f t="shared" si="2"/>
        <v>3.357142857142857</v>
      </c>
      <c r="Q10" s="13">
        <f t="shared" si="3"/>
        <v>3.933333333333333</v>
      </c>
      <c r="R10" s="14">
        <f t="shared" si="4"/>
        <v>0.5761904761904759</v>
      </c>
      <c r="V10" s="20"/>
    </row>
    <row r="11" spans="1:22" ht="25.5" customHeight="1">
      <c r="A11" s="11" t="s">
        <v>25</v>
      </c>
      <c r="B11" s="9">
        <v>4</v>
      </c>
      <c r="C11" s="7">
        <v>4</v>
      </c>
      <c r="D11" s="9">
        <v>9</v>
      </c>
      <c r="E11" s="7">
        <v>5</v>
      </c>
      <c r="F11" s="9">
        <v>10</v>
      </c>
      <c r="G11" s="7">
        <v>5</v>
      </c>
      <c r="H11" s="9">
        <v>5</v>
      </c>
      <c r="I11" s="7">
        <v>1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28</v>
      </c>
      <c r="O11" s="7">
        <f t="shared" si="1"/>
        <v>15</v>
      </c>
      <c r="P11" s="12">
        <f t="shared" si="2"/>
        <v>3.4285714285714284</v>
      </c>
      <c r="Q11" s="13">
        <f t="shared" si="3"/>
        <v>3.8</v>
      </c>
      <c r="R11" s="14">
        <f t="shared" si="4"/>
        <v>0.37142857142857144</v>
      </c>
      <c r="V11" s="20"/>
    </row>
    <row r="12" spans="1:22" ht="25.5" customHeight="1">
      <c r="A12" s="11" t="s">
        <v>26</v>
      </c>
      <c r="B12" s="9">
        <v>5</v>
      </c>
      <c r="C12" s="7">
        <v>5</v>
      </c>
      <c r="D12" s="9">
        <v>6</v>
      </c>
      <c r="E12" s="7">
        <v>3</v>
      </c>
      <c r="F12" s="9">
        <v>11</v>
      </c>
      <c r="G12" s="7">
        <v>5</v>
      </c>
      <c r="H12" s="9">
        <v>6</v>
      </c>
      <c r="I12" s="7">
        <v>2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28</v>
      </c>
      <c r="O12" s="7">
        <f t="shared" si="1"/>
        <v>15</v>
      </c>
      <c r="P12" s="12">
        <f t="shared" si="2"/>
        <v>3.357142857142857</v>
      </c>
      <c r="Q12" s="13">
        <f t="shared" si="3"/>
        <v>3.7333333333333334</v>
      </c>
      <c r="R12" s="14">
        <f t="shared" si="4"/>
        <v>0.3761904761904762</v>
      </c>
      <c r="V12" s="21"/>
    </row>
    <row r="13" spans="1:22" ht="36.75" customHeight="1">
      <c r="A13" s="11" t="s">
        <v>38</v>
      </c>
      <c r="B13" s="9">
        <v>3</v>
      </c>
      <c r="C13" s="7">
        <v>3</v>
      </c>
      <c r="D13" s="9">
        <v>9</v>
      </c>
      <c r="E13" s="7">
        <v>6</v>
      </c>
      <c r="F13" s="9">
        <v>10</v>
      </c>
      <c r="G13" s="7">
        <v>4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28</v>
      </c>
      <c r="O13" s="7">
        <f t="shared" si="1"/>
        <v>15</v>
      </c>
      <c r="P13" s="12">
        <f t="shared" si="2"/>
        <v>3.3214285714285716</v>
      </c>
      <c r="Q13" s="13">
        <f t="shared" si="3"/>
        <v>3.6666666666666665</v>
      </c>
      <c r="R13" s="14">
        <f t="shared" si="4"/>
        <v>0.3452380952380949</v>
      </c>
      <c r="V13" s="22"/>
    </row>
    <row r="14" spans="1:22" ht="25.5" customHeight="1">
      <c r="A14" s="11" t="s">
        <v>34</v>
      </c>
      <c r="B14" s="9">
        <v>6</v>
      </c>
      <c r="C14" s="7">
        <v>6</v>
      </c>
      <c r="D14" s="9">
        <v>10</v>
      </c>
      <c r="E14" s="7">
        <v>5</v>
      </c>
      <c r="F14" s="9">
        <v>7</v>
      </c>
      <c r="G14" s="7">
        <v>3</v>
      </c>
      <c r="H14" s="9">
        <v>5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28</v>
      </c>
      <c r="O14" s="7">
        <f t="shared" si="1"/>
        <v>15</v>
      </c>
      <c r="P14" s="12">
        <f t="shared" si="2"/>
        <v>3.607142857142857</v>
      </c>
      <c r="Q14" s="13">
        <f t="shared" si="3"/>
        <v>4.066666666666666</v>
      </c>
      <c r="R14" s="14">
        <f t="shared" si="4"/>
        <v>0.4595238095238092</v>
      </c>
      <c r="V14" s="22"/>
    </row>
    <row r="15" spans="1:22" ht="25.5" customHeight="1">
      <c r="A15" s="11" t="s">
        <v>39</v>
      </c>
      <c r="B15" s="9">
        <v>5</v>
      </c>
      <c r="C15" s="7">
        <v>4</v>
      </c>
      <c r="D15" s="9">
        <v>8</v>
      </c>
      <c r="E15" s="7">
        <v>5</v>
      </c>
      <c r="F15" s="9">
        <v>7</v>
      </c>
      <c r="G15" s="7">
        <v>4</v>
      </c>
      <c r="H15" s="9">
        <v>8</v>
      </c>
      <c r="I15" s="7">
        <v>2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28</v>
      </c>
      <c r="O15" s="7">
        <f t="shared" si="1"/>
        <v>15</v>
      </c>
      <c r="P15" s="12">
        <f t="shared" si="2"/>
        <v>3.357142857142857</v>
      </c>
      <c r="Q15" s="13">
        <f t="shared" si="3"/>
        <v>3.7333333333333334</v>
      </c>
      <c r="R15" s="14">
        <f t="shared" si="4"/>
        <v>0.3761904761904762</v>
      </c>
      <c r="V15" s="22"/>
    </row>
    <row r="16" spans="1:22" ht="25.5" customHeight="1">
      <c r="A16" s="11" t="s">
        <v>40</v>
      </c>
      <c r="B16" s="9">
        <v>3</v>
      </c>
      <c r="C16" s="7">
        <v>3</v>
      </c>
      <c r="D16" s="9">
        <v>5</v>
      </c>
      <c r="E16" s="7">
        <v>3</v>
      </c>
      <c r="F16" s="9">
        <v>10</v>
      </c>
      <c r="G16" s="7">
        <v>7</v>
      </c>
      <c r="H16" s="9">
        <v>10</v>
      </c>
      <c r="I16" s="7">
        <v>2</v>
      </c>
      <c r="J16" s="9">
        <v>0</v>
      </c>
      <c r="K16" s="7">
        <v>0</v>
      </c>
      <c r="L16" s="9">
        <v>0</v>
      </c>
      <c r="M16" s="7">
        <v>0</v>
      </c>
      <c r="N16" s="9">
        <f t="shared" si="0"/>
        <v>28</v>
      </c>
      <c r="O16" s="7">
        <f t="shared" si="1"/>
        <v>15</v>
      </c>
      <c r="P16" s="12">
        <f t="shared" si="2"/>
        <v>3.0357142857142856</v>
      </c>
      <c r="Q16" s="13">
        <f t="shared" si="3"/>
        <v>3.466666666666667</v>
      </c>
      <c r="R16" s="14">
        <f t="shared" si="4"/>
        <v>0.4309523809523812</v>
      </c>
      <c r="V16" s="22"/>
    </row>
    <row r="17" spans="1:22" ht="25.5" customHeight="1">
      <c r="A17" s="11" t="s">
        <v>28</v>
      </c>
      <c r="B17" s="9">
        <v>15</v>
      </c>
      <c r="C17" s="7">
        <v>11</v>
      </c>
      <c r="D17" s="9">
        <v>6</v>
      </c>
      <c r="E17" s="7">
        <v>2</v>
      </c>
      <c r="F17" s="9">
        <v>3</v>
      </c>
      <c r="G17" s="7">
        <v>1</v>
      </c>
      <c r="H17" s="9">
        <v>4</v>
      </c>
      <c r="I17" s="7">
        <v>1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28</v>
      </c>
      <c r="O17" s="7">
        <f t="shared" si="1"/>
        <v>15</v>
      </c>
      <c r="P17" s="12">
        <f t="shared" si="2"/>
        <v>4.142857142857143</v>
      </c>
      <c r="Q17" s="13">
        <f t="shared" si="3"/>
        <v>4.533333333333333</v>
      </c>
      <c r="R17" s="14">
        <f t="shared" si="4"/>
        <v>0.39047619047619</v>
      </c>
      <c r="V17" s="22"/>
    </row>
    <row r="18" spans="1:22" ht="12.75" customHeight="1" hidden="1">
      <c r="A18" s="16" t="s">
        <v>39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7"/>
      <c r="R18" s="14">
        <f t="shared" si="4"/>
        <v>-4.194444444444445</v>
      </c>
      <c r="V18" s="24"/>
    </row>
    <row r="19" spans="1:22" ht="12.75" customHeight="1" hidden="1">
      <c r="A19" s="16" t="s">
        <v>40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7"/>
      <c r="R19" s="14">
        <f t="shared" si="4"/>
        <v>-4.5</v>
      </c>
      <c r="V19" s="25"/>
    </row>
    <row r="20" spans="1:22" s="19" customFormat="1" ht="12.75" customHeight="1" hidden="1">
      <c r="A20" s="16" t="s">
        <v>28</v>
      </c>
      <c r="B20" s="9">
        <f aca="true" t="shared" si="5" ref="B20:M20">SUM(B7:B19)</f>
        <v>98</v>
      </c>
      <c r="C20" s="7">
        <f t="shared" si="5"/>
        <v>69</v>
      </c>
      <c r="D20" s="9">
        <f t="shared" si="5"/>
        <v>98</v>
      </c>
      <c r="E20" s="7">
        <f t="shared" si="5"/>
        <v>57</v>
      </c>
      <c r="F20" s="9">
        <f t="shared" si="5"/>
        <v>101</v>
      </c>
      <c r="G20" s="7">
        <f t="shared" si="5"/>
        <v>40</v>
      </c>
      <c r="H20" s="9">
        <f t="shared" si="5"/>
        <v>64</v>
      </c>
      <c r="I20" s="7">
        <f t="shared" si="5"/>
        <v>16</v>
      </c>
      <c r="J20" s="9">
        <f t="shared" si="5"/>
        <v>1</v>
      </c>
      <c r="K20" s="7">
        <f t="shared" si="5"/>
        <v>0</v>
      </c>
      <c r="L20" s="9">
        <f t="shared" si="5"/>
        <v>0</v>
      </c>
      <c r="M20" s="7">
        <f t="shared" si="5"/>
        <v>0</v>
      </c>
      <c r="N20" s="9">
        <f t="shared" si="0"/>
        <v>362</v>
      </c>
      <c r="O20" s="7">
        <f t="shared" si="1"/>
        <v>182</v>
      </c>
      <c r="P20" s="12">
        <f>SUM(B20*5+D20*4+F20*3+H20*2+J20*1)/N20</f>
        <v>3.6298342541436464</v>
      </c>
      <c r="Q20" s="18"/>
      <c r="R20" s="14">
        <f t="shared" si="4"/>
        <v>-3.6298342541436464</v>
      </c>
      <c r="V20" s="22"/>
    </row>
    <row r="21" ht="15">
      <c r="V21" s="24"/>
    </row>
    <row r="22" ht="15">
      <c r="V22" s="22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26" t="s">
        <v>42</v>
      </c>
    </row>
    <row r="3" spans="1:5" s="4" customFormat="1" ht="22.5" customHeight="1">
      <c r="A3" s="5" t="s">
        <v>43</v>
      </c>
      <c r="B3" s="5"/>
      <c r="C3" s="5"/>
      <c r="D3" s="5"/>
      <c r="E3" s="5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7" t="s">
        <v>3</v>
      </c>
      <c r="M4" s="27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28" t="s">
        <v>46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28" t="s">
        <v>47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28" t="s">
        <v>48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28" t="s">
        <v>49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28" t="s">
        <v>50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28" t="s">
        <v>51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28" t="s">
        <v>52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28" t="s">
        <v>53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28" t="s">
        <v>54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19" customFormat="1" ht="22.5" customHeight="1">
      <c r="A16" s="9" t="s">
        <v>55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30" customHeight="1">
      <c r="A3" s="29" t="s">
        <v>57</v>
      </c>
      <c r="B3" s="29"/>
      <c r="C3" s="29"/>
      <c r="D3" s="29"/>
      <c r="E3" s="29"/>
      <c r="F3" s="29"/>
    </row>
    <row r="4" spans="1:17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27" t="s">
        <v>3</v>
      </c>
      <c r="M4" s="27"/>
      <c r="N4" s="9" t="s">
        <v>45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7"/>
      <c r="M5" s="27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  <c r="Q6" s="9"/>
    </row>
    <row r="7" spans="1:17" ht="31.5" customHeight="1">
      <c r="A7" s="28" t="s">
        <v>46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28" t="s">
        <v>47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28" t="s">
        <v>48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28" t="s">
        <v>49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28" t="s">
        <v>58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28" t="s">
        <v>51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28" t="s">
        <v>52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28" t="s">
        <v>53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28" t="s">
        <v>54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19" customFormat="1" ht="22.5" customHeight="1">
      <c r="A16" s="9" t="s">
        <v>55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29" t="s">
        <v>59</v>
      </c>
      <c r="B3" s="29"/>
      <c r="C3" s="29"/>
      <c r="D3" s="29"/>
      <c r="E3" s="29"/>
      <c r="F3" s="29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1" t="s">
        <v>47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1" t="s">
        <v>48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1" t="s">
        <v>49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1" t="s">
        <v>58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1" t="s">
        <v>51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1" t="s">
        <v>52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1" t="s">
        <v>53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1" t="s">
        <v>54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19" customFormat="1" ht="22.5" customHeight="1">
      <c r="A16" s="9" t="s">
        <v>55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29" t="s">
        <v>61</v>
      </c>
      <c r="B3" s="29"/>
      <c r="C3" s="29"/>
      <c r="D3" s="29"/>
      <c r="E3" s="29"/>
      <c r="F3" s="29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1" t="s">
        <v>47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1" t="s">
        <v>48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1" t="s">
        <v>49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1" t="s">
        <v>58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1" t="s">
        <v>51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1" t="s">
        <v>52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1" t="s">
        <v>53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1" t="s">
        <v>54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1" t="s">
        <v>55</v>
      </c>
      <c r="B16" s="32">
        <f aca="true" t="shared" si="3" ref="B16:O16">B7+B8+B9+B10+B11+B12+B13+B14+B15</f>
        <v>269</v>
      </c>
      <c r="C16" s="33">
        <f t="shared" si="3"/>
        <v>155</v>
      </c>
      <c r="D16" s="32">
        <f t="shared" si="3"/>
        <v>122</v>
      </c>
      <c r="E16" s="33">
        <f t="shared" si="3"/>
        <v>60</v>
      </c>
      <c r="F16" s="32">
        <f t="shared" si="3"/>
        <v>99</v>
      </c>
      <c r="G16" s="33">
        <f t="shared" si="3"/>
        <v>46</v>
      </c>
      <c r="H16" s="32">
        <f t="shared" si="3"/>
        <v>74</v>
      </c>
      <c r="I16" s="33">
        <f t="shared" si="3"/>
        <v>20</v>
      </c>
      <c r="J16" s="32">
        <f t="shared" si="3"/>
        <v>76</v>
      </c>
      <c r="K16" s="33">
        <f t="shared" si="3"/>
        <v>22</v>
      </c>
      <c r="L16" s="32">
        <f t="shared" si="3"/>
        <v>0</v>
      </c>
      <c r="M16" s="33">
        <f t="shared" si="3"/>
        <v>0</v>
      </c>
      <c r="N16" s="32">
        <f t="shared" si="3"/>
        <v>640</v>
      </c>
      <c r="O16" s="33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29" t="s">
        <v>62</v>
      </c>
      <c r="B3" s="29"/>
      <c r="C3" s="29"/>
      <c r="D3" s="29"/>
      <c r="E3" s="29"/>
      <c r="F3" s="29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1" t="s">
        <v>47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1" t="s">
        <v>48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1" t="s">
        <v>49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1" t="s">
        <v>58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1" t="s">
        <v>51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1" t="s">
        <v>52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1" t="s">
        <v>53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1" t="s">
        <v>54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1" t="s">
        <v>55</v>
      </c>
      <c r="B16" s="32">
        <f aca="true" t="shared" si="3" ref="B16:O16">B7+B8+B9+B10+B11+B12+B13+B14+B15</f>
        <v>298</v>
      </c>
      <c r="C16" s="33">
        <f t="shared" si="3"/>
        <v>166</v>
      </c>
      <c r="D16" s="32">
        <f t="shared" si="3"/>
        <v>136</v>
      </c>
      <c r="E16" s="33">
        <f t="shared" si="3"/>
        <v>66</v>
      </c>
      <c r="F16" s="32">
        <f t="shared" si="3"/>
        <v>84</v>
      </c>
      <c r="G16" s="33">
        <f t="shared" si="3"/>
        <v>28</v>
      </c>
      <c r="H16" s="32">
        <f t="shared" si="3"/>
        <v>100</v>
      </c>
      <c r="I16" s="33">
        <f t="shared" si="3"/>
        <v>40</v>
      </c>
      <c r="J16" s="32">
        <f t="shared" si="3"/>
        <v>22</v>
      </c>
      <c r="K16" s="33">
        <f t="shared" si="3"/>
        <v>3</v>
      </c>
      <c r="L16" s="32">
        <f t="shared" si="3"/>
        <v>0</v>
      </c>
      <c r="M16" s="33">
        <f t="shared" si="3"/>
        <v>0</v>
      </c>
      <c r="N16" s="32">
        <f t="shared" si="3"/>
        <v>640</v>
      </c>
      <c r="O16" s="33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29" t="s">
        <v>63</v>
      </c>
      <c r="B3" s="29"/>
      <c r="C3" s="29"/>
      <c r="D3" s="29"/>
      <c r="E3" s="29"/>
      <c r="F3" s="29"/>
    </row>
    <row r="4" spans="1:16" ht="17.25" customHeight="1">
      <c r="A4" s="30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0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0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1" t="s">
        <v>46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1" t="s">
        <v>47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1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1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1" t="s">
        <v>58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1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1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1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1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1" t="s">
        <v>55</v>
      </c>
      <c r="B16" s="32">
        <f aca="true" t="shared" si="3" ref="B16:O16">B7+B8+B9+B10+B11+B12+B13+B14+B15</f>
        <v>181</v>
      </c>
      <c r="C16" s="33">
        <f t="shared" si="3"/>
        <v>105</v>
      </c>
      <c r="D16" s="32">
        <f t="shared" si="3"/>
        <v>36</v>
      </c>
      <c r="E16" s="33">
        <f t="shared" si="3"/>
        <v>16</v>
      </c>
      <c r="F16" s="32">
        <f t="shared" si="3"/>
        <v>27</v>
      </c>
      <c r="G16" s="33">
        <f t="shared" si="3"/>
        <v>7</v>
      </c>
      <c r="H16" s="32">
        <f t="shared" si="3"/>
        <v>7</v>
      </c>
      <c r="I16" s="33">
        <f t="shared" si="3"/>
        <v>4</v>
      </c>
      <c r="J16" s="32">
        <f t="shared" si="3"/>
        <v>0</v>
      </c>
      <c r="K16" s="33">
        <f t="shared" si="3"/>
        <v>0</v>
      </c>
      <c r="L16" s="32">
        <f t="shared" si="3"/>
        <v>0</v>
      </c>
      <c r="M16" s="33">
        <f t="shared" si="3"/>
        <v>0</v>
      </c>
      <c r="N16" s="32">
        <f t="shared" si="3"/>
        <v>251</v>
      </c>
      <c r="O16" s="33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2019-06-21T08:30:36Z</dcterms:created>
  <dcterms:modified xsi:type="dcterms:W3CDTF">2019-07-12T10:40:33Z</dcterms:modified>
  <cp:category/>
  <cp:version/>
  <cp:contentType/>
  <cp:contentStatus/>
  <cp:revision>1</cp:revision>
</cp:coreProperties>
</file>